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5" windowWidth="9600" windowHeight="11265" tabRatio="850" activeTab="3"/>
  </bookViews>
  <sheets>
    <sheet name="Koptāme" sheetId="33" r:id="rId1"/>
    <sheet name="Kopsavilkums" sheetId="2" r:id="rId2"/>
    <sheet name="1-1 Sagatavošanas darbi" sheetId="3" r:id="rId3"/>
    <sheet name="2-1 LKT" sheetId="36" r:id="rId4"/>
    <sheet name="3-1 VS" sheetId="35" r:id="rId5"/>
    <sheet name="4-1 Seguma_atjaunošana" sheetId="34" r:id="rId6"/>
  </sheets>
  <definedNames>
    <definedName name="_xlnm._FilterDatabase" localSheetId="2" hidden="1">'1-1 Sagatavošanas darbi'!$A$14:$P$32</definedName>
    <definedName name="_xlnm._FilterDatabase" localSheetId="3" hidden="1">'2-1 LKT'!$A$14:$P$51</definedName>
    <definedName name="_xlnm._FilterDatabase" localSheetId="4" hidden="1">'3-1 VS'!$A$14:$P$30</definedName>
    <definedName name="_xlnm._FilterDatabase" localSheetId="5" hidden="1">'4-1 Seguma_atjaunošana'!$A$14:$P$31</definedName>
    <definedName name="_xlnm.Print_Area" localSheetId="2">'1-1 Sagatavošanas darbi'!$A$1:$P$41</definedName>
    <definedName name="_xlnm.Print_Area" localSheetId="3">'2-1 LKT'!$A$1:$P$60</definedName>
    <definedName name="_xlnm.Print_Area" localSheetId="4">'3-1 VS'!$A$1:$P$39</definedName>
    <definedName name="_xlnm.Print_Area" localSheetId="5">'4-1 Seguma_atjaunošana'!$A$1:$P$40</definedName>
    <definedName name="_xlnm.Print_Area" localSheetId="1">Kopsavilkums!$A$1:$H$36</definedName>
    <definedName name="_xlnm.Print_Area" localSheetId="0">Koptāme!$A$1:$C$36</definedName>
  </definedNames>
  <calcPr calcId="114210" fullPrecision="0"/>
</workbook>
</file>

<file path=xl/calcChain.xml><?xml version="1.0" encoding="utf-8"?>
<calcChain xmlns="http://schemas.openxmlformats.org/spreadsheetml/2006/main">
  <c r="P52" i="36"/>
  <c r="N52"/>
  <c r="N53"/>
  <c r="L52"/>
  <c r="M52"/>
  <c r="M54"/>
  <c r="O52"/>
  <c r="O54"/>
  <c r="P31" i="35"/>
  <c r="N31"/>
  <c r="N32"/>
  <c r="L31"/>
  <c r="M31"/>
  <c r="M33"/>
  <c r="O31"/>
  <c r="O33"/>
  <c r="P32" i="34"/>
  <c r="N32"/>
  <c r="N33"/>
  <c r="L32"/>
  <c r="M32"/>
  <c r="O32"/>
  <c r="O34"/>
  <c r="M34"/>
  <c r="O33" i="3"/>
  <c r="O35"/>
  <c r="M33"/>
  <c r="M35"/>
  <c r="L33"/>
  <c r="P33"/>
  <c r="N33"/>
  <c r="N34"/>
  <c r="P34"/>
  <c r="P35"/>
  <c r="P9"/>
  <c r="E11" i="2"/>
  <c r="D25"/>
  <c r="D24"/>
  <c r="D22"/>
  <c r="D23"/>
  <c r="D26"/>
  <c r="E10"/>
  <c r="N34" i="34"/>
  <c r="P33"/>
  <c r="P34"/>
  <c r="P9"/>
  <c r="N33" i="35"/>
  <c r="P32"/>
  <c r="P33"/>
  <c r="P9"/>
  <c r="N54" i="36"/>
  <c r="P53"/>
  <c r="P54"/>
  <c r="P9"/>
  <c r="N35" i="3"/>
</calcChain>
</file>

<file path=xl/sharedStrings.xml><?xml version="1.0" encoding="utf-8"?>
<sst xmlns="http://schemas.openxmlformats.org/spreadsheetml/2006/main" count="544" uniqueCount="212">
  <si>
    <t>15</t>
  </si>
  <si>
    <t>Pavisam būvniecības izmaksas</t>
  </si>
  <si>
    <t>Sagatavošanas darbi</t>
  </si>
  <si>
    <t>Esošo koku zāģēšana, celmu laušana, aizvedot uz būvuzņēmēja atbērtni</t>
  </si>
  <si>
    <t xml:space="preserve">Krūmu zāģēšana, aizvedot uz būvuzņēmēja atbērtni </t>
  </si>
  <si>
    <t>Esošu ceļa zīmju demontāža, uzglabāšana un uzstādīšana pēc būvdarbiem</t>
  </si>
  <si>
    <t>Ietvju apmaļu nojaukšana, aizvešana uz būvuzņēmēja atbērtni</t>
  </si>
  <si>
    <t>Ceļa apmaļu nojaukšana, aizvešana uz būvuzņēmēja atbērtni</t>
  </si>
  <si>
    <t>Betona bruģakmens seguma nojaukšana, uzglabāšana</t>
  </si>
  <si>
    <t>Ietves asfalta seguma nojaukšana, aizvedot uz būvuzņēmēja atbērtni, būvbedres malas atzāģējot</t>
  </si>
  <si>
    <t>Ielas asfalta seguma nojaukšana, aizvedot uz būvuzņēmēja atbērtni, būvbedres malas atzāģējot</t>
  </si>
  <si>
    <t>Apgaismojuma laternas demontāža, uzglabāšana un uzstādīšana pēc būvdarbiem, ieskaitot atvienošanu un pieslēgšanu</t>
  </si>
  <si>
    <t>Elektroapgādes kabeļu atrakšana, ievietošana divdaļīgās aizsargcaurulēs</t>
  </si>
  <si>
    <t xml:space="preserve">Esošo komunikāciju aku vāku regulēšana </t>
  </si>
  <si>
    <t xml:space="preserve">Esošo komunikāciju aku dzelzsbetona pārsedžu nomaiņa </t>
  </si>
  <si>
    <t xml:space="preserve">Esošo komunikāciju aku vāku nomaiņa </t>
  </si>
  <si>
    <t>Elektrības pieslēguma izbūve, izstrādājot pieslēguma projektu, ietverot uzskaites uzstādīšanas (pieslēguma) izmaksas  - LK sūknētavai Jāņa ielas un Pasta ielas krustojumā, pie ēkas Pasta ielā 51/11</t>
  </si>
  <si>
    <t>Elektrības pieslēguma izbūve, izstrādājot pieslēguma projektu, ietverot uzskaites uzstādīšanas (pieslēguma) izmaksas  - LK sūknētavai Palīdzības ielas un Zemgales prospekta krustojumā, pie ēkas Zemgales prospektā 7</t>
  </si>
  <si>
    <t>Elektrības pieslēguma izbūve, izstrādājot pieslēguma projektu, ietverot uzskaites uzstādīšanas (pieslēguma) izmaksas  - LK sūknētavai Palīdzības ielas galā, pie LK iztekas</t>
  </si>
  <si>
    <t>Poligonometrijas punkta instrumentālā uzmērīšana, pirms un pēc būvdarbiem, atskaites sastādīšana</t>
  </si>
  <si>
    <t xml:space="preserve">Informatīvā stenda izgatavošana un uzstādīšana pie objekta </t>
  </si>
  <si>
    <t>16</t>
  </si>
  <si>
    <t>17</t>
  </si>
  <si>
    <t>18</t>
  </si>
  <si>
    <t>Būves nosaukums:     Jāņa kolektora rekonstrukcija (Pasta iela, Jāņa iela, Palīdzības iela), Jelgavā</t>
  </si>
  <si>
    <t>Objekta nosaukums : Jāņa kolektora rekonstrukcija (Pasta iela, Jāņa iela, Palīdzības iela), Jelgavā</t>
  </si>
  <si>
    <t>Objekta adrese:          Pasta iela, Jāņa iela, Palīdzības iela, Jelgavā</t>
  </si>
  <si>
    <t>Tāme sastādīta 2013.gada tirgus cenās</t>
  </si>
  <si>
    <t>Lietus kanalizācijas tīkli</t>
  </si>
  <si>
    <t>Būvbedres rakšana, ieskaitot komunikāciju šurfēšanu pirms būvdarbiem un roku darbu komunikāciju šķērsojumos, aizvedot uz būvuzņēmēja atbērtni</t>
  </si>
  <si>
    <t>m³</t>
  </si>
  <si>
    <t>Būvbedres rakšana, ieskaitot komunikāciju šurfēšanu pirms būvdarbiem un roku darbu komunikāciju šķērsojumos, aizvedot uz Palīdzības ielas sūknētavas rajonu - uzbērumam</t>
  </si>
  <si>
    <t>Būvbedres rakšana, ieskaitot komunikāciju šurfēšanu pirms būvdarbiem un roku darbu komunikāciju šķērsojumos, aizvedot uz pasūtītāja norādīto atbērtni līdz 10km attālumam</t>
  </si>
  <si>
    <t>Uzbēruma veidošana ar 2.2 punktā ievesto grunti</t>
  </si>
  <si>
    <t>Ūdens pazemināšanas iekārtu pielietošana, sausas būvbedres nodrošināšanai</t>
  </si>
  <si>
    <t>Būvbedres nostiprināšana pielietojot rievsienas</t>
  </si>
  <si>
    <t>Būvbedres nostiprināšana pielietojot paliekošas rievsienas</t>
  </si>
  <si>
    <t>Būvbedres aizbēršana ar pievestu grunti</t>
  </si>
  <si>
    <t>Smilts pamatnes ierīkošana un apbērums</t>
  </si>
  <si>
    <t>Cauruļvadu (&lt;500) demontāža</t>
  </si>
  <si>
    <t>Cauruļvadu (&gt;500) demontāža</t>
  </si>
  <si>
    <t>Aku un gūliju demontāža</t>
  </si>
  <si>
    <t>Kanalizācijas caurules ar uzmavām PP Dn 1000 izbūve</t>
  </si>
  <si>
    <t>Kanalizācijas caurules ar uzmavām PP Dn 800 izbūve</t>
  </si>
  <si>
    <t>Kanalizācijas caurules ar uzmavām PP Dn 600 izbūve</t>
  </si>
  <si>
    <t>Kanalizācijas caurules ar uzmavām PP Dn 250 izbūve</t>
  </si>
  <si>
    <t>Kanalizācijas caurules ar uzmavām PP Dn 200 izbūve</t>
  </si>
  <si>
    <r>
      <t>Drenāžas  caurules ar aptinumu, 360</t>
    </r>
    <r>
      <rPr>
        <sz val="11"/>
        <color indexed="8"/>
        <rFont val="Calibri"/>
        <family val="2"/>
        <charset val="186"/>
      </rPr>
      <t>˚</t>
    </r>
    <r>
      <rPr>
        <sz val="11"/>
        <color indexed="8"/>
        <rFont val="Times New Roman"/>
        <family val="1"/>
        <charset val="186"/>
      </rPr>
      <t xml:space="preserve"> perforāciju, PE, Dn 200  izbūve</t>
    </r>
  </si>
  <si>
    <t>Lietus kanalizācijas spiedvads DN 500, ieskaitot veidgabalus</t>
  </si>
  <si>
    <t>Kanalizācijas akas DN 2000 izbūve, h=4.0 m, ieskaitot cauruļvadu pieslēgumu čaulas</t>
  </si>
  <si>
    <t>Kanalizācijas akas DN 1500 izbūve dziļumā līdz 2.50m, ieskaitot cauruļvadu pieslēgumu čaulas</t>
  </si>
  <si>
    <t>Kanalizācijas akas DN 1000 izbūve, h=3.0 m, ieskaitot cauruļvadu pieslēgumu čaulas</t>
  </si>
  <si>
    <t>Virsūdeņu uztvērēju (gūliju) DN 400 ar nosēddaļu izbūve</t>
  </si>
  <si>
    <t>Betons cauruļvadu pievienojumiem akām</t>
  </si>
  <si>
    <t>Monolītas spiediena dzēšanas akas DN2000 izbūve dziļumā H= 3.50m</t>
  </si>
  <si>
    <t>Lietusūdeņu attīrīšanas ietaises ar automātiku, pieslēdzot pie POIC</t>
  </si>
  <si>
    <r>
      <t xml:space="preserve">Lietusūdeņu sūknētava ar 2 sūkņiem, Jāņa ielā, </t>
    </r>
    <r>
      <rPr>
        <i/>
        <sz val="12"/>
        <color indexed="8"/>
        <rFont val="Times New Roman"/>
        <family val="1"/>
        <charset val="186"/>
      </rPr>
      <t>LKS-3</t>
    </r>
    <r>
      <rPr>
        <sz val="12"/>
        <color indexed="8"/>
        <rFont val="Times New Roman"/>
        <family val="1"/>
        <charset val="186"/>
      </rPr>
      <t xml:space="preserve">, ar automātiku un pieslēgšanu POIC (vadības skapis un elektroapgādes uzskaite - līdz 15m no sūknētavas virszemes vāka, kabeļu garums: sūknētavas dziļums + att.līdz vadības skapim). </t>
    </r>
  </si>
  <si>
    <r>
      <t xml:space="preserve">Lietusūdeņu sūknētava ar 2 sūkņiem, Palīdzības ielā, </t>
    </r>
    <r>
      <rPr>
        <i/>
        <sz val="12"/>
        <color indexed="8"/>
        <rFont val="Times New Roman"/>
        <family val="1"/>
        <charset val="186"/>
      </rPr>
      <t>LKS-2</t>
    </r>
    <r>
      <rPr>
        <sz val="12"/>
        <color indexed="8"/>
        <rFont val="Times New Roman"/>
        <family val="1"/>
        <charset val="186"/>
      </rPr>
      <t xml:space="preserve">, ar automātiku un pieslēgšanu POIC (vadības skapis un elektroapgādes uzskaite - līdz 12m no sūknētavas virszemes vāka, kabeļu garums: sūknētavas dziļums + att.līdz vadības skapim). </t>
    </r>
  </si>
  <si>
    <t>Lietusūdeņu sūknētava ar 2 sūkņiem, pie izplūdes, LKS-1, vadības skapis un elektroapgādes uzskaite - līdz 10m no sūknētavas virszemes vāka (kabeļu garums: sūknētava s dziļums + att.līdz vadības skapim), ietverot 10m2 izteces gala nostiprināšanu ar laukakmeņiem uz betona pamata</t>
  </si>
  <si>
    <t>Pretplūdu klapes / pretvārsta, DN 1000, uzstādīšana, ietverot 10m2 izteces gala nostiprināšanu ar laukakmeņiem uz betona pamata</t>
  </si>
  <si>
    <t>Kanalizācijas  caurules  PP Dn 300 izbūve, saimnieciskās kanalizācijas pārbūvei</t>
  </si>
  <si>
    <t>Kanalizācijas caurules PP Dn 200 izbūve, saimnieciskās kanalizācijas pārbūvei</t>
  </si>
  <si>
    <t>Kanalizācijas caurules PP Dn 160 izbūve, saimnieciskās kanalizācijas pārbūvei</t>
  </si>
  <si>
    <t>Kanalizācijas akas DN 1000 izbūve, h=3,0m, ieskaitot cauruļvadu pieslēgumu čaulas, saimnieciskās kanalizācijas pārbūvei</t>
  </si>
  <si>
    <t>Izbūvētās trases digitālā uzmērīšana</t>
  </si>
  <si>
    <t>Notekūdeņu analīžu veikšana pirms un pēc attīrīšanas iekārtām, atbilstoši Jelgavas reģionālās vides pārvaldes tehn.not</t>
  </si>
  <si>
    <t>Izpilddokumentācijas, pārbaudes un tehniskie mērījumi, TV inspekcija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</si>
  <si>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</si>
  <si>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</si>
  <si>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</si>
  <si>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</si>
  <si>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</si>
  <si>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</si>
  <si>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</si>
  <si>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</si>
  <si>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</si>
  <si>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</si>
  <si>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</si>
  <si>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</si>
  <si>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</si>
  <si>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</si>
  <si>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</si>
  <si>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</si>
  <si>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</si>
  <si>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</si>
  <si>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</si>
  <si>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Vājstrāvas, ārējie tīkli</t>
  </si>
  <si>
    <t>Vājstrāvas, ārējie tīkli - LK sistēmu pievienošana optiskajam tīklam</t>
  </si>
  <si>
    <t>Darbs</t>
  </si>
  <si>
    <t>Kabeļu kanalizācijas celtniecība vai papildināšana,ja cauruļu skaits blokā: 2-6 (kan/km)</t>
  </si>
  <si>
    <t>kan/km</t>
  </si>
  <si>
    <t>Kabeļu akas PEH uzstādīšana (gab.)</t>
  </si>
  <si>
    <t xml:space="preserve">Telekomunikāciju tīklu izpilddokumentācijas izgatavošana saskaņā ar tehniskajām prasībām (vaļēja tranšeja).  </t>
  </si>
  <si>
    <t>obj</t>
  </si>
  <si>
    <t xml:space="preserve"> Kabeļu brīd. lenta,  plīstošā, 50mmX500m</t>
  </si>
  <si>
    <t>rol.</t>
  </si>
  <si>
    <t xml:space="preserve"> Silikons N, neitrāls hermēt. 310ml</t>
  </si>
  <si>
    <t xml:space="preserve"> Kab.kanaliz.caurule 100x6000</t>
  </si>
  <si>
    <t xml:space="preserve"> Kab.kanaliz.caurules noslēdz.gals UTM100</t>
  </si>
  <si>
    <t xml:space="preserve"> Akas lūka (slodze līdz 12,5 t)</t>
  </si>
  <si>
    <t xml:space="preserve"> Plastm aka KP-PEH 800X650 ar kv-pamatni</t>
  </si>
  <si>
    <t xml:space="preserve"> Dzelzsbetona riņķis kabeļakām</t>
  </si>
  <si>
    <t xml:space="preserve"> Dībelis saitītēm 10x43 (JST) 100 gab.</t>
  </si>
  <si>
    <t xml:space="preserve"> Atloks dzelzsbetona gredz. stiprināšanai</t>
  </si>
  <si>
    <t>Optiskā kabeļa izbūve Jāņa un Palīdzības ielas posmos:</t>
  </si>
  <si>
    <t>Optiskā kabeļa montāža kabeļu kanalizācijā, izstrādājot darba veikšanas projektu un saskaņojot to ar Domes IT sektoru, pieslēdzot jaunos patērētājus esošam tīklam un nodrošinot datu pārraidi uz Sarmas ielai 4 un Domes IT sektoru (darbs, materiāli), saskaņā ar IT pārvaldes tehniskajiem noteikumiem, ieskaitot konvektorus u.c. nepieciešamo. Pozīcija iekļauj projektēšanas, izbūves darba un materiālu izmaksas</t>
  </si>
  <si>
    <t>Vājstrāvas-ārējie tīkli</t>
  </si>
  <si>
    <t>Seguma atjaunošana</t>
  </si>
  <si>
    <t>Betona apmaļu 100.30.15, 100.22.15, slīpo un liekto uzstādīšana</t>
  </si>
  <si>
    <t>Betona apmaļu 100.20.8 uzstādīšana</t>
  </si>
  <si>
    <t>Salizturīgās kārtas būvniecība</t>
  </si>
  <si>
    <t>Nesaistītu minerālmateriālu pamata nesošās kārtas būvniecība 16cm biezumā, ietvēm</t>
  </si>
  <si>
    <t>Nesaistītu minerālmateriālu pamata nesošās kārtas būvniecība 30cm biezumā, brauktuvei</t>
  </si>
  <si>
    <t>Karstā asfalta dilumkārtas būvniecība, AC 8 surf, 4 cm biezumā</t>
  </si>
  <si>
    <t>Betona bruģakmens seguma atjaunošana ietvei, ar iepriekš noņemto betona bruģakmeni, ieskaitot smilts izlīdzinošo slāni</t>
  </si>
  <si>
    <t>Betona bruģakmens seguma atjaunošana automašīnu stāvvietā, ar iepriekš noņemto betona bruģakmeni, ieskaitot šķembu vai grants izsiju izlīdzinošo slāni</t>
  </si>
  <si>
    <t>Nesaistītu minerālmateriālu seguma būvniecība 20cm biezumā,brauktuvei – laukumam, Palīdzības ielas galā pie LK izteces</t>
  </si>
  <si>
    <t>Zālāja ierīkošana izmantojot pievestu augu zemi, ieskaitot nogāzes uzbērumam pie LK izteces Palīdzības ielas galā</t>
  </si>
  <si>
    <t>Pagaidu ceļa zīmju (t.sk. plakātu) uzstādīšanas un uzturēšanas izmaksas būvlaukumam un apbraucamajiem ceļiem būvdarbu laikā</t>
  </si>
  <si>
    <t>Būvmateriālu masveida pārvadāšanā izmantoto blakus ielu remonts un uzturēšana, nepasliktinot esošo segumu stāvokli :</t>
  </si>
  <si>
    <t xml:space="preserve">Asfalta bedrīšu remonts ar karsto asfaltbetonu pēc pilnas tehnoloģījas </t>
  </si>
  <si>
    <t xml:space="preserve">Asfalta bedrīšu remonts ar karsto asfaltbetonu pēc nepilnas tehnoloģījas </t>
  </si>
  <si>
    <t>tn</t>
  </si>
  <si>
    <t xml:space="preserve"> Segumu atjaunošana pēc būvdarbiem</t>
  </si>
  <si>
    <t>Satiksmes organizācija būvdarbu laikā</t>
  </si>
  <si>
    <t>Lokālā tāme Nr.4-1</t>
  </si>
  <si>
    <t xml:space="preserve">Kopsavilkuma aprēķins pa darbu veidiem </t>
  </si>
  <si>
    <t>Ārējie inženiertīkli  un seguma atjaunošana</t>
  </si>
  <si>
    <t>Ārējie inženiertīkli un seguma atjaunošana</t>
  </si>
  <si>
    <t>Peļņa (_%)</t>
  </si>
  <si>
    <t>Virsizdevumi  (_%)</t>
  </si>
  <si>
    <t xml:space="preserve">Sertifikāta Nr. </t>
  </si>
  <si>
    <t>Materiālu, būvgružu transporta izdevumi __%</t>
  </si>
  <si>
    <t>l.c.</t>
  </si>
  <si>
    <t>APSTIPRINU</t>
  </si>
  <si>
    <t>____________________________________</t>
  </si>
  <si>
    <t>(pasūtītāja paraksts un tā atšifrējums)</t>
  </si>
  <si>
    <t>Z.v.</t>
  </si>
  <si>
    <t>_____.gada____._______________</t>
  </si>
  <si>
    <t>Būvniecības koptāme</t>
  </si>
  <si>
    <t xml:space="preserve">Pasūtījuma Nr.       </t>
  </si>
  <si>
    <t>Nr.
p.k.</t>
  </si>
  <si>
    <t>Objekta nosaukums</t>
  </si>
  <si>
    <t>Objekta izmaksas
 (Ls)</t>
  </si>
  <si>
    <t>Kopā</t>
  </si>
  <si>
    <t>PVN (21%)</t>
  </si>
  <si>
    <t>Sastādīja</t>
  </si>
  <si>
    <t>(paraksts un tā atšifrējums, datums)</t>
  </si>
  <si>
    <t>(darba veids vai konstruktīvā elementa nosaukums)</t>
  </si>
  <si>
    <t xml:space="preserve">Pasūtījuma Nr.           </t>
  </si>
  <si>
    <t>Par kopējo summu, Ls</t>
  </si>
  <si>
    <t>Kopējā darbietilpība, c/h</t>
  </si>
  <si>
    <t>Kods,
 tāmes Nr.</t>
  </si>
  <si>
    <t>Darba veids vai
 konstruktīvā 
elementa nosaukums</t>
  </si>
  <si>
    <t>Tāmes izmaksas 
(Ls)</t>
  </si>
  <si>
    <t>Tai skaitā</t>
  </si>
  <si>
    <t>Darb-
ietilpība
 (c/h)</t>
  </si>
  <si>
    <t>darba
 alga
 (Ls)</t>
  </si>
  <si>
    <t>materiāli
 (Ls)</t>
  </si>
  <si>
    <t>mehā-
nismi
 (Ls)</t>
  </si>
  <si>
    <t>1-1</t>
  </si>
  <si>
    <t>Kopā:</t>
  </si>
  <si>
    <t>t.sk.darba aizsardzība</t>
  </si>
  <si>
    <t>Darba devēja sociālais nodoklis (24.09 %)</t>
  </si>
  <si>
    <t>Pārbaudīja</t>
  </si>
  <si>
    <t>Sertifikāta Nr.</t>
  </si>
  <si>
    <t>Tāmes izmaksa</t>
  </si>
  <si>
    <t>Ls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</si>
  <si>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</si>
  <si>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</si>
  <si>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</si>
  <si>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</si>
  <si>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</si>
  <si>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</si>
  <si>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</si>
  <si>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
(c/h)</t>
  </si>
  <si>
    <t>darba samaksas 
likme (Ls/h)</t>
  </si>
  <si>
    <t>darba alga
 (Ls)</t>
  </si>
  <si>
    <t>mehānismi
 (Ls)</t>
  </si>
  <si>
    <t>Kopā
 (Ls)</t>
  </si>
  <si>
    <t>darbietilpība
 (c/h)</t>
  </si>
  <si>
    <t>summa (Ls)</t>
  </si>
  <si>
    <t>Tiešās izmaksas kopā</t>
  </si>
  <si>
    <t>1</t>
  </si>
  <si>
    <t>m</t>
  </si>
  <si>
    <t>2</t>
  </si>
  <si>
    <t>gab.</t>
  </si>
  <si>
    <t>3</t>
  </si>
  <si>
    <t>4</t>
  </si>
  <si>
    <t>5</t>
  </si>
  <si>
    <t>6</t>
  </si>
  <si>
    <t>m2</t>
  </si>
  <si>
    <t>7</t>
  </si>
  <si>
    <t>8</t>
  </si>
  <si>
    <t>9</t>
  </si>
  <si>
    <t>10</t>
  </si>
  <si>
    <t>11</t>
  </si>
  <si>
    <t>12</t>
  </si>
  <si>
    <t>13</t>
  </si>
  <si>
    <t>14</t>
  </si>
  <si>
    <t>kompl.</t>
  </si>
  <si>
    <t xml:space="preserve">Pavisam kopā bez PVN: </t>
  </si>
  <si>
    <t>2-1</t>
  </si>
  <si>
    <t>3-1</t>
  </si>
  <si>
    <t>4-1</t>
  </si>
  <si>
    <t>m3</t>
  </si>
  <si>
    <t>Tāme sastādīta 2013.gada ________</t>
  </si>
  <si>
    <t>Lokālā tāme Nr.1-1</t>
  </si>
  <si>
    <t>Lokālā tāme Nr.3-1</t>
  </si>
  <si>
    <t>Materiāli</t>
  </si>
  <si>
    <t>Karstā asfalta apakškārtas būvniecība, AC 16 surf, 6cm biezumā</t>
  </si>
  <si>
    <t>Lokālā tāme Nr.2-1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</si>
</sst>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26]General"/>
  </numFmts>
  <fonts count="39">
    <font>
      <sz val="11"/>
      <color theme="1"/>
      <name val="Calibri"/>
      <family val="2"/>
      <charset val="186"/>
      <scheme val="minor"/>
    </font>
    <font>
      <sz val="9"/>
      <name val="Arial"/>
      <family val="2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4"/>
      <name val="Arial"/>
      <family val="2"/>
      <charset val="186"/>
    </font>
    <font>
      <vertAlign val="superscript"/>
      <sz val="8"/>
      <name val="Arial"/>
      <family val="2"/>
      <charset val="186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1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0"/>
      <name val="Helv"/>
      <charset val="186"/>
    </font>
    <font>
      <b/>
      <sz val="11"/>
      <name val="Arial"/>
      <family val="2"/>
      <charset val="186"/>
    </font>
    <font>
      <sz val="8"/>
      <name val="Calibri"/>
      <family val="2"/>
      <charset val="186"/>
    </font>
    <font>
      <b/>
      <sz val="14"/>
      <name val="Arial"/>
      <family val="2"/>
      <charset val="186"/>
    </font>
    <font>
      <sz val="11"/>
      <color indexed="8"/>
      <name val="Arial"/>
      <family val="2"/>
      <charset val="186"/>
    </font>
    <font>
      <u/>
      <sz val="9"/>
      <name val="Arial"/>
      <family val="2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8"/>
      <name val="Helv"/>
      <charset val="186"/>
    </font>
    <font>
      <i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name val="Teutonica"/>
      <charset val="186"/>
    </font>
    <font>
      <sz val="12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7"/>
      </patternFill>
    </fill>
    <fill>
      <patternFill patternType="solid">
        <fgColor indexed="9"/>
        <bgColor indexed="13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21" fillId="0" borderId="0"/>
    <xf numFmtId="165" fontId="37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20" fillId="0" borderId="0"/>
    <xf numFmtId="0" fontId="32" fillId="0" borderId="0"/>
    <xf numFmtId="0" fontId="3" fillId="0" borderId="0"/>
    <xf numFmtId="0" fontId="36" fillId="0" borderId="0"/>
    <xf numFmtId="0" fontId="29" fillId="0" borderId="0" applyNumberFormat="0" applyBorder="0" applyProtection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3" fillId="0" borderId="0">
      <alignment vertical="center" wrapText="1"/>
    </xf>
  </cellStyleXfs>
  <cellXfs count="173">
    <xf numFmtId="0" fontId="0" fillId="0" borderId="0" xfId="0"/>
    <xf numFmtId="0" fontId="2" fillId="0" borderId="0" xfId="0" applyFont="1" applyFill="1"/>
    <xf numFmtId="0" fontId="3" fillId="0" borderId="1" xfId="0" applyFont="1" applyFill="1" applyBorder="1"/>
    <xf numFmtId="0" fontId="3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/>
    <xf numFmtId="0" fontId="8" fillId="0" borderId="2" xfId="0" applyFont="1" applyFill="1" applyBorder="1"/>
    <xf numFmtId="0" fontId="3" fillId="0" borderId="2" xfId="0" applyFont="1" applyFill="1" applyBorder="1"/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4" fontId="12" fillId="0" borderId="3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12" fillId="0" borderId="4" xfId="0" applyNumberFormat="1" applyFont="1" applyFill="1" applyBorder="1"/>
    <xf numFmtId="0" fontId="3" fillId="0" borderId="0" xfId="0" applyFont="1" applyFill="1" applyBorder="1"/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1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right"/>
    </xf>
    <xf numFmtId="4" fontId="3" fillId="0" borderId="0" xfId="0" applyNumberFormat="1" applyFont="1" applyFill="1" applyBorder="1"/>
    <xf numFmtId="0" fontId="3" fillId="0" borderId="3" xfId="0" applyFont="1" applyBorder="1" applyAlignment="1">
      <alignment vertical="center" wrapText="1"/>
    </xf>
    <xf numFmtId="4" fontId="11" fillId="0" borderId="5" xfId="0" applyNumberFormat="1" applyFont="1" applyFill="1" applyBorder="1"/>
    <xf numFmtId="49" fontId="3" fillId="0" borderId="0" xfId="0" applyNumberFormat="1" applyFont="1" applyFill="1" applyBorder="1"/>
    <xf numFmtId="164" fontId="3" fillId="0" borderId="0" xfId="0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/>
    <xf numFmtId="4" fontId="3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" fontId="11" fillId="0" borderId="6" xfId="0" applyNumberFormat="1" applyFont="1" applyFill="1" applyBorder="1"/>
    <xf numFmtId="0" fontId="16" fillId="0" borderId="3" xfId="0" applyFont="1" applyBorder="1"/>
    <xf numFmtId="0" fontId="15" fillId="0" borderId="3" xfId="0" applyFont="1" applyBorder="1" applyAlignment="1">
      <alignment horizontal="right"/>
    </xf>
    <xf numFmtId="4" fontId="15" fillId="0" borderId="3" xfId="0" applyNumberFormat="1" applyFont="1" applyBorder="1"/>
    <xf numFmtId="164" fontId="15" fillId="0" borderId="3" xfId="0" applyNumberFormat="1" applyFont="1" applyBorder="1"/>
    <xf numFmtId="0" fontId="15" fillId="0" borderId="0" xfId="0" applyFont="1" applyBorder="1" applyAlignment="1">
      <alignment horizontal="right"/>
    </xf>
    <xf numFmtId="4" fontId="15" fillId="0" borderId="0" xfId="0" applyNumberFormat="1" applyFont="1" applyBorder="1"/>
    <xf numFmtId="2" fontId="12" fillId="0" borderId="3" xfId="0" applyNumberFormat="1" applyFont="1" applyFill="1" applyBorder="1" applyAlignment="1">
      <alignment vertical="center"/>
    </xf>
    <xf numFmtId="4" fontId="2" fillId="0" borderId="4" xfId="0" applyNumberFormat="1" applyFont="1" applyFill="1" applyBorder="1"/>
    <xf numFmtId="2" fontId="2" fillId="0" borderId="0" xfId="13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textRotation="90"/>
    </xf>
    <xf numFmtId="0" fontId="11" fillId="0" borderId="3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17" fillId="0" borderId="3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/>
    <xf numFmtId="164" fontId="12" fillId="0" borderId="4" xfId="0" applyNumberFormat="1" applyFont="1" applyFill="1" applyBorder="1"/>
    <xf numFmtId="164" fontId="11" fillId="0" borderId="5" xfId="0" applyNumberFormat="1" applyFont="1" applyFill="1" applyBorder="1"/>
    <xf numFmtId="164" fontId="2" fillId="0" borderId="3" xfId="0" applyNumberFormat="1" applyFont="1" applyFill="1" applyBorder="1" applyAlignment="1">
      <alignment vertical="center"/>
    </xf>
    <xf numFmtId="164" fontId="12" fillId="0" borderId="3" xfId="0" applyNumberFormat="1" applyFont="1" applyFill="1" applyBorder="1" applyAlignment="1">
      <alignment vertic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5" fillId="0" borderId="0" xfId="0" applyFont="1" applyFill="1"/>
    <xf numFmtId="4" fontId="26" fillId="0" borderId="0" xfId="0" applyNumberFormat="1" applyFont="1" applyFill="1"/>
    <xf numFmtId="0" fontId="10" fillId="0" borderId="0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textRotation="90"/>
    </xf>
    <xf numFmtId="0" fontId="12" fillId="0" borderId="3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0" fontId="3" fillId="0" borderId="7" xfId="0" applyFont="1" applyFill="1" applyBorder="1"/>
    <xf numFmtId="0" fontId="25" fillId="0" borderId="7" xfId="0" applyFont="1" applyFill="1" applyBorder="1"/>
    <xf numFmtId="0" fontId="25" fillId="0" borderId="2" xfId="0" applyFont="1" applyFill="1" applyBorder="1"/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/>
    <xf numFmtId="164" fontId="12" fillId="0" borderId="6" xfId="0" applyNumberFormat="1" applyFont="1" applyFill="1" applyBorder="1"/>
    <xf numFmtId="4" fontId="13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4" fontId="15" fillId="0" borderId="0" xfId="0" applyNumberFormat="1" applyFont="1"/>
    <xf numFmtId="49" fontId="12" fillId="0" borderId="3" xfId="24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5" fillId="0" borderId="2" xfId="0" applyFont="1" applyBorder="1"/>
    <xf numFmtId="0" fontId="2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" fontId="25" fillId="0" borderId="3" xfId="0" applyNumberFormat="1" applyFont="1" applyBorder="1"/>
    <xf numFmtId="0" fontId="27" fillId="0" borderId="8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center" vertical="center" wrapText="1"/>
    </xf>
    <xf numFmtId="2" fontId="28" fillId="0" borderId="8" xfId="0" applyNumberFormat="1" applyFont="1" applyFill="1" applyBorder="1" applyAlignment="1">
      <alignment horizontal="center" vertical="center" wrapText="1"/>
    </xf>
    <xf numFmtId="2" fontId="28" fillId="2" borderId="8" xfId="0" applyNumberFormat="1" applyFont="1" applyFill="1" applyBorder="1" applyAlignment="1">
      <alignment horizontal="center" vertical="center" wrapText="1"/>
    </xf>
    <xf numFmtId="2" fontId="28" fillId="3" borderId="8" xfId="0" applyNumberFormat="1" applyFont="1" applyFill="1" applyBorder="1" applyAlignment="1">
      <alignment horizontal="center" vertical="center" wrapText="1"/>
    </xf>
    <xf numFmtId="49" fontId="27" fillId="0" borderId="8" xfId="22" applyNumberFormat="1" applyFont="1" applyFill="1" applyBorder="1" applyAlignment="1">
      <alignment horizontal="left" vertical="center" wrapText="1"/>
    </xf>
    <xf numFmtId="49" fontId="27" fillId="0" borderId="8" xfId="22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49" fontId="2" fillId="0" borderId="3" xfId="24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/>
    <xf numFmtId="0" fontId="27" fillId="0" borderId="8" xfId="12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2" fontId="28" fillId="0" borderId="9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2" fontId="28" fillId="0" borderId="10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2" fontId="28" fillId="0" borderId="3" xfId="0" applyNumberFormat="1" applyFont="1" applyFill="1" applyBorder="1" applyAlignment="1">
      <alignment horizontal="center" vertical="center" wrapText="1"/>
    </xf>
    <xf numFmtId="0" fontId="28" fillId="0" borderId="3" xfId="9" applyFont="1" applyFill="1" applyBorder="1" applyAlignment="1">
      <alignment horizontal="center" vertical="center" wrapText="1"/>
    </xf>
    <xf numFmtId="0" fontId="28" fillId="0" borderId="3" xfId="9" applyFont="1" applyFill="1" applyBorder="1" applyAlignment="1">
      <alignment horizontal="left" vertical="center" wrapText="1"/>
    </xf>
    <xf numFmtId="2" fontId="28" fillId="2" borderId="3" xfId="0" applyNumberFormat="1" applyFont="1" applyFill="1" applyBorder="1" applyAlignment="1">
      <alignment horizontal="center" vertical="center" wrapText="1"/>
    </xf>
    <xf numFmtId="0" fontId="28" fillId="0" borderId="11" xfId="9" applyFont="1" applyFill="1" applyBorder="1" applyAlignment="1">
      <alignment horizontal="left" vertical="center" wrapText="1"/>
    </xf>
    <xf numFmtId="0" fontId="28" fillId="0" borderId="11" xfId="9" applyFont="1" applyFill="1" applyBorder="1" applyAlignment="1">
      <alignment horizontal="center" vertical="center" wrapText="1"/>
    </xf>
    <xf numFmtId="2" fontId="28" fillId="2" borderId="12" xfId="0" applyNumberFormat="1" applyFont="1" applyFill="1" applyBorder="1" applyAlignment="1">
      <alignment horizontal="center" vertical="center" wrapText="1"/>
    </xf>
    <xf numFmtId="0" fontId="28" fillId="0" borderId="3" xfId="9" applyFont="1" applyBorder="1" applyAlignment="1">
      <alignment horizontal="left"/>
    </xf>
    <xf numFmtId="0" fontId="28" fillId="0" borderId="3" xfId="9" applyFont="1" applyBorder="1" applyAlignment="1">
      <alignment horizontal="center"/>
    </xf>
    <xf numFmtId="0" fontId="33" fillId="0" borderId="3" xfId="9" applyFont="1" applyFill="1" applyBorder="1" applyAlignment="1">
      <alignment horizontal="left" vertical="center" wrapText="1"/>
    </xf>
    <xf numFmtId="0" fontId="33" fillId="0" borderId="3" xfId="9" applyFont="1" applyFill="1" applyBorder="1" applyAlignment="1">
      <alignment horizontal="center" vertical="center" wrapText="1"/>
    </xf>
    <xf numFmtId="0" fontId="27" fillId="0" borderId="8" xfId="0" applyFont="1" applyBorder="1"/>
    <xf numFmtId="0" fontId="28" fillId="0" borderId="8" xfId="0" applyFont="1" applyBorder="1"/>
    <xf numFmtId="0" fontId="27" fillId="2" borderId="8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vertical="center" wrapText="1"/>
    </xf>
    <xf numFmtId="0" fontId="35" fillId="0" borderId="8" xfId="0" applyFont="1" applyFill="1" applyBorder="1" applyAlignment="1">
      <alignment vertical="center" wrapText="1"/>
    </xf>
    <xf numFmtId="49" fontId="27" fillId="0" borderId="8" xfId="11" applyNumberFormat="1" applyFont="1" applyFill="1" applyBorder="1" applyAlignment="1">
      <alignment horizontal="left" vertical="center" wrapText="1"/>
    </xf>
    <xf numFmtId="49" fontId="27" fillId="0" borderId="8" xfId="11" applyNumberFormat="1" applyFont="1" applyFill="1" applyBorder="1" applyAlignment="1">
      <alignment horizontal="center" vertical="center" wrapText="1"/>
    </xf>
    <xf numFmtId="2" fontId="28" fillId="0" borderId="8" xfId="10" applyNumberFormat="1" applyFont="1" applyFill="1" applyBorder="1" applyAlignment="1">
      <alignment horizontal="center" vertical="center" wrapText="1"/>
    </xf>
    <xf numFmtId="49" fontId="27" fillId="4" borderId="8" xfId="11" applyNumberFormat="1" applyFont="1" applyFill="1" applyBorder="1" applyAlignment="1">
      <alignment horizontal="center" vertical="center" wrapText="1"/>
    </xf>
    <xf numFmtId="2" fontId="28" fillId="4" borderId="8" xfId="10" applyNumberFormat="1" applyFont="1" applyFill="1" applyBorder="1" applyAlignment="1">
      <alignment horizontal="center" vertical="center" wrapText="1"/>
    </xf>
    <xf numFmtId="49" fontId="27" fillId="4" borderId="9" xfId="11" applyNumberFormat="1" applyFont="1" applyFill="1" applyBorder="1" applyAlignment="1">
      <alignment horizontal="center" vertical="center" wrapText="1"/>
    </xf>
    <xf numFmtId="2" fontId="28" fillId="4" borderId="9" xfId="1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49" fontId="27" fillId="4" borderId="8" xfId="11" applyNumberFormat="1" applyFont="1" applyFill="1" applyBorder="1" applyAlignment="1">
      <alignment horizontal="left" vertical="center" wrapText="1"/>
    </xf>
    <xf numFmtId="49" fontId="27" fillId="4" borderId="9" xfId="11" applyNumberFormat="1" applyFont="1" applyFill="1" applyBorder="1" applyAlignment="1">
      <alignment horizontal="left" vertical="center" wrapText="1"/>
    </xf>
    <xf numFmtId="0" fontId="27" fillId="0" borderId="8" xfId="12" applyFont="1" applyFill="1" applyBorder="1" applyAlignment="1">
      <alignment horizontal="center" vertical="center" wrapText="1"/>
    </xf>
    <xf numFmtId="0" fontId="27" fillId="0" borderId="9" xfId="12" applyFont="1" applyFill="1" applyBorder="1" applyAlignment="1">
      <alignment horizontal="left" vertical="center" wrapText="1"/>
    </xf>
    <xf numFmtId="0" fontId="27" fillId="0" borderId="3" xfId="12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/>
    </xf>
    <xf numFmtId="0" fontId="2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5" fillId="0" borderId="3" xfId="0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14" fontId="3" fillId="0" borderId="2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textRotation="90"/>
    </xf>
    <xf numFmtId="0" fontId="2" fillId="0" borderId="3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right"/>
    </xf>
    <xf numFmtId="0" fontId="11" fillId="0" borderId="13" xfId="0" applyFont="1" applyFill="1" applyBorder="1" applyAlignment="1">
      <alignment horizontal="right"/>
    </xf>
    <xf numFmtId="0" fontId="11" fillId="0" borderId="14" xfId="0" applyFont="1" applyFill="1" applyBorder="1" applyAlignment="1">
      <alignment horizontal="right"/>
    </xf>
    <xf numFmtId="14" fontId="10" fillId="0" borderId="2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right"/>
    </xf>
    <xf numFmtId="0" fontId="12" fillId="0" borderId="7" xfId="0" applyFont="1" applyFill="1" applyBorder="1" applyAlignment="1">
      <alignment horizontal="right"/>
    </xf>
    <xf numFmtId="0" fontId="12" fillId="0" borderId="16" xfId="0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right" wrapText="1"/>
    </xf>
    <xf numFmtId="0" fontId="11" fillId="0" borderId="19" xfId="0" applyFont="1" applyFill="1" applyBorder="1" applyAlignment="1">
      <alignment horizontal="right" wrapText="1"/>
    </xf>
    <xf numFmtId="0" fontId="11" fillId="0" borderId="20" xfId="0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</cellXfs>
  <cellStyles count="25">
    <cellStyle name="_DARBU-DAUDZUMI" xfId="1"/>
    <cellStyle name="Excel Built-in Normal" xfId="2"/>
    <cellStyle name="Normal" xfId="0" builtinId="0"/>
    <cellStyle name="Normal 10" xfId="3"/>
    <cellStyle name="Normal 17 2" xfId="4"/>
    <cellStyle name="Normal 2" xfId="5"/>
    <cellStyle name="Normal 2 2 2 2" xfId="6"/>
    <cellStyle name="Normal 2 4 2" xfId="7"/>
    <cellStyle name="Normal 4 2 2" xfId="8"/>
    <cellStyle name="Normal 8" xfId="9"/>
    <cellStyle name="Normal_1_V39 2.600 - 6.440 km_Cakstes_bulvaris" xfId="10"/>
    <cellStyle name="Normal_Cakstes_bulvaris_1_Jāņa k." xfId="11"/>
    <cellStyle name="Normal_Sheet1" xfId="12"/>
    <cellStyle name="Normal_tame_export 2 2" xfId="13"/>
    <cellStyle name="Parastais 10" xfId="14"/>
    <cellStyle name="Parastais 2 2" xfId="15"/>
    <cellStyle name="Parastais 3" xfId="16"/>
    <cellStyle name="Parastais 7" xfId="17"/>
    <cellStyle name="Percent 2" xfId="18"/>
    <cellStyle name="Percent 2 2" xfId="19"/>
    <cellStyle name="Percent 3 3 2 2" xfId="20"/>
    <cellStyle name="Stils 1" xfId="21"/>
    <cellStyle name="Style 1" xfId="22"/>
    <cellStyle name="Обычный_33. OZOLNIEKU NOVADA DOME_OZO SKOLA_TELPU, GAITENU, KAPNU TELPU REMONTS_TAME_VADIMS_2011_02_25_melnraksts" xfId="23"/>
    <cellStyle name="Обычный_Krustpils estrade kor" xfId="2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view="pageBreakPreview" zoomScaleNormal="100" workbookViewId="0">
      <selection activeCell="B26" sqref="B26"/>
    </sheetView>
  </sheetViews>
  <sheetFormatPr defaultRowHeight="14.25"/>
  <cols>
    <col min="1" max="1" width="12.7109375" style="68" customWidth="1"/>
    <col min="2" max="2" width="53" style="68" customWidth="1"/>
    <col min="3" max="3" width="21.5703125" style="68" customWidth="1"/>
    <col min="4" max="16384" width="9.140625" style="68"/>
  </cols>
  <sheetData>
    <row r="1" spans="1:3">
      <c r="C1" s="68" t="s">
        <v>134</v>
      </c>
    </row>
    <row r="3" spans="1:3">
      <c r="B3" s="137" t="s">
        <v>135</v>
      </c>
      <c r="C3" s="137"/>
    </row>
    <row r="4" spans="1:3">
      <c r="B4" s="138" t="s">
        <v>136</v>
      </c>
      <c r="C4" s="138"/>
    </row>
    <row r="6" spans="1:3">
      <c r="C6" s="69" t="s">
        <v>137</v>
      </c>
    </row>
    <row r="7" spans="1:3">
      <c r="C7" s="69" t="s">
        <v>138</v>
      </c>
    </row>
    <row r="9" spans="1:3" ht="18">
      <c r="B9" s="85" t="s">
        <v>139</v>
      </c>
    </row>
    <row r="11" spans="1:3" s="3" customFormat="1" ht="12.75">
      <c r="A11" s="13" t="s">
        <v>24</v>
      </c>
      <c r="B11" s="1"/>
      <c r="C11" s="2"/>
    </row>
    <row r="12" spans="1:3">
      <c r="A12" s="13" t="s">
        <v>25</v>
      </c>
      <c r="B12" s="70"/>
      <c r="C12" s="71"/>
    </row>
    <row r="13" spans="1:3">
      <c r="A13" s="1" t="s">
        <v>140</v>
      </c>
      <c r="B13" s="72"/>
      <c r="C13" s="71"/>
    </row>
    <row r="15" spans="1:3">
      <c r="C15" s="69"/>
    </row>
    <row r="17" spans="1:3" ht="28.5">
      <c r="A17" s="73" t="s">
        <v>141</v>
      </c>
      <c r="B17" s="74" t="s">
        <v>142</v>
      </c>
      <c r="C17" s="73" t="s">
        <v>143</v>
      </c>
    </row>
    <row r="18" spans="1:3" ht="15">
      <c r="A18" s="76"/>
      <c r="B18" s="38" t="s">
        <v>139</v>
      </c>
      <c r="C18" s="76"/>
    </row>
    <row r="19" spans="1:3">
      <c r="A19" s="74">
        <v>1</v>
      </c>
      <c r="B19" s="75" t="s">
        <v>128</v>
      </c>
      <c r="C19" s="89"/>
    </row>
    <row r="20" spans="1:3">
      <c r="A20" s="74"/>
      <c r="B20" s="75"/>
      <c r="C20" s="89"/>
    </row>
    <row r="21" spans="1:3">
      <c r="A21" s="76"/>
      <c r="B21" s="39" t="s">
        <v>144</v>
      </c>
      <c r="C21" s="40"/>
    </row>
    <row r="22" spans="1:3">
      <c r="A22" s="76"/>
      <c r="B22" s="76"/>
      <c r="C22" s="76"/>
    </row>
    <row r="23" spans="1:3">
      <c r="A23" s="136" t="s">
        <v>145</v>
      </c>
      <c r="B23" s="136"/>
      <c r="C23" s="89"/>
    </row>
    <row r="24" spans="1:3">
      <c r="A24" s="139" t="s">
        <v>1</v>
      </c>
      <c r="B24" s="139"/>
      <c r="C24" s="40"/>
    </row>
    <row r="25" spans="1:3">
      <c r="A25" s="136"/>
      <c r="B25" s="136"/>
      <c r="C25" s="89"/>
    </row>
    <row r="26" spans="1:3">
      <c r="B26" s="84"/>
      <c r="C26" s="80"/>
    </row>
    <row r="27" spans="1:3">
      <c r="A27" s="87" t="s">
        <v>146</v>
      </c>
      <c r="B27" s="7"/>
      <c r="C27" s="86"/>
    </row>
    <row r="28" spans="1:3">
      <c r="B28" s="88" t="s">
        <v>147</v>
      </c>
      <c r="C28" s="88"/>
    </row>
    <row r="29" spans="1:3">
      <c r="A29" s="69" t="s">
        <v>165</v>
      </c>
    </row>
    <row r="31" spans="1:3">
      <c r="A31" s="87" t="s">
        <v>164</v>
      </c>
      <c r="B31" s="7"/>
      <c r="C31" s="86"/>
    </row>
    <row r="32" spans="1:3">
      <c r="B32" s="88" t="s">
        <v>147</v>
      </c>
      <c r="C32" s="88"/>
    </row>
    <row r="33" spans="1:3">
      <c r="A33" s="69" t="s">
        <v>165</v>
      </c>
    </row>
    <row r="35" spans="1:3">
      <c r="A35" s="87"/>
      <c r="B35" s="7"/>
      <c r="C35" s="86"/>
    </row>
    <row r="36" spans="1:3">
      <c r="B36" s="88"/>
      <c r="C36" s="88"/>
    </row>
  </sheetData>
  <mergeCells count="5">
    <mergeCell ref="A25:B25"/>
    <mergeCell ref="B3:C3"/>
    <mergeCell ref="B4:C4"/>
    <mergeCell ref="A23:B23"/>
    <mergeCell ref="A24:B24"/>
  </mergeCells>
  <phoneticPr fontId="23" type="noConversion"/>
  <printOptions horizontalCentered="1"/>
  <pageMargins left="0.98425196850393704" right="0.39370078740157483" top="0.39370078740157483" bottom="0.39370078740157483" header="0.19685039370078741" footer="0.19685039370078741"/>
  <pageSetup paperSize="9" scale="9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H36"/>
  <sheetViews>
    <sheetView showZeros="0" view="pageBreakPreview" zoomScaleNormal="100" workbookViewId="0">
      <selection activeCell="D21" sqref="D21"/>
    </sheetView>
  </sheetViews>
  <sheetFormatPr defaultRowHeight="12.75"/>
  <cols>
    <col min="1" max="1" width="5.7109375" style="3" customWidth="1"/>
    <col min="2" max="2" width="9.85546875" style="3" customWidth="1"/>
    <col min="3" max="3" width="27.28515625" style="3" customWidth="1"/>
    <col min="4" max="4" width="11.42578125" style="3" customWidth="1"/>
    <col min="5" max="6" width="11.5703125" style="3" bestFit="1" customWidth="1"/>
    <col min="7" max="7" width="9.85546875" style="3" customWidth="1"/>
    <col min="8" max="8" width="10" style="3" customWidth="1"/>
    <col min="9" max="16384" width="9.140625" style="3"/>
  </cols>
  <sheetData>
    <row r="2" spans="1:8" ht="18">
      <c r="A2" s="140" t="s">
        <v>126</v>
      </c>
      <c r="B2" s="140"/>
      <c r="C2" s="140"/>
      <c r="D2" s="140"/>
      <c r="E2" s="140"/>
      <c r="F2" s="140"/>
      <c r="G2" s="140"/>
      <c r="H2" s="140"/>
    </row>
    <row r="3" spans="1:8" ht="15" customHeight="1">
      <c r="A3" s="149" t="s">
        <v>127</v>
      </c>
      <c r="B3" s="149"/>
      <c r="C3" s="149"/>
      <c r="D3" s="149"/>
      <c r="E3" s="149"/>
      <c r="F3" s="149"/>
      <c r="G3" s="149"/>
      <c r="H3" s="149"/>
    </row>
    <row r="4" spans="1:8">
      <c r="A4" s="141" t="s">
        <v>148</v>
      </c>
      <c r="B4" s="141"/>
      <c r="C4" s="141"/>
      <c r="D4" s="141"/>
      <c r="E4" s="141"/>
      <c r="F4" s="141"/>
      <c r="G4" s="141"/>
      <c r="H4" s="141"/>
    </row>
    <row r="6" spans="1:8" s="10" customFormat="1">
      <c r="A6" s="13" t="s">
        <v>24</v>
      </c>
      <c r="B6" s="13"/>
      <c r="C6" s="18"/>
      <c r="D6" s="18"/>
      <c r="E6" s="18"/>
      <c r="F6" s="18"/>
    </row>
    <row r="7" spans="1:8" s="10" customFormat="1">
      <c r="A7" s="13" t="s">
        <v>25</v>
      </c>
      <c r="B7" s="13"/>
      <c r="C7" s="18"/>
      <c r="D7" s="18"/>
      <c r="E7" s="18"/>
      <c r="F7" s="18"/>
    </row>
    <row r="8" spans="1:8" s="10" customFormat="1">
      <c r="A8" s="13" t="s">
        <v>26</v>
      </c>
      <c r="B8" s="13"/>
      <c r="C8" s="12"/>
      <c r="D8" s="18"/>
      <c r="E8" s="18"/>
      <c r="F8" s="18"/>
    </row>
    <row r="9" spans="1:8" s="10" customFormat="1">
      <c r="A9" s="11" t="s">
        <v>149</v>
      </c>
      <c r="B9" s="13"/>
      <c r="C9" s="28"/>
      <c r="D9" s="18"/>
      <c r="E9" s="18"/>
      <c r="F9" s="18"/>
    </row>
    <row r="10" spans="1:8" s="10" customFormat="1">
      <c r="C10" s="145" t="s">
        <v>150</v>
      </c>
      <c r="D10" s="145"/>
      <c r="E10" s="25">
        <f>D26</f>
        <v>0</v>
      </c>
      <c r="F10" s="18"/>
      <c r="G10" s="18"/>
    </row>
    <row r="11" spans="1:8" s="10" customFormat="1">
      <c r="C11" s="145" t="s">
        <v>151</v>
      </c>
      <c r="D11" s="145"/>
      <c r="E11" s="29">
        <f>H21</f>
        <v>0</v>
      </c>
      <c r="F11" s="18"/>
      <c r="G11" s="18"/>
    </row>
    <row r="12" spans="1:8" s="10" customFormat="1">
      <c r="C12" s="5"/>
      <c r="D12" s="22" t="s">
        <v>206</v>
      </c>
      <c r="E12" s="29"/>
      <c r="F12" s="18"/>
      <c r="G12" s="18"/>
    </row>
    <row r="13" spans="1:8" s="10" customFormat="1">
      <c r="D13" s="22"/>
      <c r="E13" s="22"/>
      <c r="F13" s="18"/>
      <c r="G13" s="18"/>
      <c r="H13" s="82"/>
    </row>
    <row r="15" spans="1:8">
      <c r="A15" s="142" t="s">
        <v>141</v>
      </c>
      <c r="B15" s="144" t="s">
        <v>152</v>
      </c>
      <c r="C15" s="144" t="s">
        <v>153</v>
      </c>
      <c r="D15" s="142" t="s">
        <v>154</v>
      </c>
      <c r="E15" s="143" t="s">
        <v>155</v>
      </c>
      <c r="F15" s="143"/>
      <c r="G15" s="143"/>
      <c r="H15" s="142" t="s">
        <v>156</v>
      </c>
    </row>
    <row r="16" spans="1:8" ht="36">
      <c r="A16" s="143"/>
      <c r="B16" s="144"/>
      <c r="C16" s="144"/>
      <c r="D16" s="142"/>
      <c r="E16" s="30" t="s">
        <v>157</v>
      </c>
      <c r="F16" s="30" t="s">
        <v>158</v>
      </c>
      <c r="G16" s="30" t="s">
        <v>159</v>
      </c>
      <c r="H16" s="142"/>
    </row>
    <row r="17" spans="1:8">
      <c r="A17" s="19">
        <v>1</v>
      </c>
      <c r="B17" s="31" t="s">
        <v>160</v>
      </c>
      <c r="C17" s="26" t="s">
        <v>2</v>
      </c>
      <c r="D17" s="20"/>
      <c r="E17" s="20"/>
      <c r="F17" s="20"/>
      <c r="G17" s="20"/>
      <c r="H17" s="32"/>
    </row>
    <row r="18" spans="1:8">
      <c r="A18" s="19">
        <v>2</v>
      </c>
      <c r="B18" s="31" t="s">
        <v>202</v>
      </c>
      <c r="C18" s="26" t="s">
        <v>28</v>
      </c>
      <c r="D18" s="20"/>
      <c r="E18" s="20"/>
      <c r="F18" s="20"/>
      <c r="G18" s="20"/>
      <c r="H18" s="32"/>
    </row>
    <row r="19" spans="1:8">
      <c r="A19" s="19">
        <v>3</v>
      </c>
      <c r="B19" s="31" t="s">
        <v>203</v>
      </c>
      <c r="C19" s="26" t="s">
        <v>106</v>
      </c>
      <c r="D19" s="20"/>
      <c r="E19" s="20"/>
      <c r="F19" s="20"/>
      <c r="G19" s="20"/>
      <c r="H19" s="32"/>
    </row>
    <row r="20" spans="1:8">
      <c r="A20" s="19">
        <v>4</v>
      </c>
      <c r="B20" s="31" t="s">
        <v>204</v>
      </c>
      <c r="C20" s="26" t="s">
        <v>107</v>
      </c>
      <c r="D20" s="20"/>
      <c r="E20" s="20"/>
      <c r="F20" s="20"/>
      <c r="G20" s="20"/>
      <c r="H20" s="32"/>
    </row>
    <row r="21" spans="1:8">
      <c r="A21" s="33"/>
      <c r="B21" s="33"/>
      <c r="C21" s="39" t="s">
        <v>161</v>
      </c>
      <c r="D21" s="40"/>
      <c r="E21" s="40"/>
      <c r="F21" s="40"/>
      <c r="G21" s="40"/>
      <c r="H21" s="41"/>
    </row>
    <row r="22" spans="1:8">
      <c r="A22" s="33"/>
      <c r="B22" s="33"/>
      <c r="C22" s="35" t="s">
        <v>130</v>
      </c>
      <c r="D22" s="34">
        <f>D21*6%</f>
        <v>0</v>
      </c>
    </row>
    <row r="23" spans="1:8">
      <c r="A23" s="33"/>
      <c r="B23" s="33"/>
      <c r="C23" s="36" t="s">
        <v>162</v>
      </c>
      <c r="D23" s="34">
        <f>ROUND(D22*2/100,2)</f>
        <v>0</v>
      </c>
    </row>
    <row r="24" spans="1:8">
      <c r="A24" s="33"/>
      <c r="B24" s="33"/>
      <c r="C24" s="35" t="s">
        <v>129</v>
      </c>
      <c r="D24" s="34">
        <f>D21*4%</f>
        <v>0</v>
      </c>
    </row>
    <row r="25" spans="1:8">
      <c r="A25" s="33"/>
      <c r="B25" s="33"/>
      <c r="C25" s="35" t="s">
        <v>163</v>
      </c>
      <c r="D25" s="34">
        <f>E21*24.09%</f>
        <v>0</v>
      </c>
    </row>
    <row r="26" spans="1:8">
      <c r="A26" s="33"/>
      <c r="B26" s="33"/>
      <c r="C26" s="39" t="s">
        <v>201</v>
      </c>
      <c r="D26" s="40">
        <f>SUM(D21:D25)-D23</f>
        <v>0</v>
      </c>
      <c r="F26" s="46"/>
      <c r="H26" s="51"/>
    </row>
    <row r="27" spans="1:8">
      <c r="A27" s="10"/>
      <c r="B27" s="10"/>
      <c r="C27" s="42"/>
      <c r="D27" s="43"/>
    </row>
    <row r="28" spans="1:8">
      <c r="A28" s="10"/>
      <c r="B28" s="10"/>
      <c r="C28" s="42"/>
      <c r="D28" s="43"/>
    </row>
    <row r="30" spans="1:8">
      <c r="A30" s="150" t="s">
        <v>146</v>
      </c>
      <c r="B30" s="150"/>
      <c r="C30" s="7"/>
      <c r="D30" s="8"/>
      <c r="E30" s="8"/>
      <c r="F30" s="146"/>
      <c r="G30" s="146"/>
      <c r="H30" s="6"/>
    </row>
    <row r="31" spans="1:8">
      <c r="A31" s="6"/>
      <c r="B31" s="151" t="s">
        <v>147</v>
      </c>
      <c r="C31" s="151"/>
      <c r="D31" s="151"/>
      <c r="E31" s="151"/>
      <c r="F31" s="151"/>
      <c r="G31" s="151"/>
      <c r="H31" s="6"/>
    </row>
    <row r="32" spans="1:8">
      <c r="A32" s="6"/>
      <c r="B32" s="6"/>
      <c r="C32" s="6"/>
      <c r="D32" s="6"/>
      <c r="E32" s="6"/>
      <c r="F32" s="6"/>
      <c r="G32" s="6"/>
      <c r="H32" s="6"/>
    </row>
    <row r="33" spans="1:8">
      <c r="A33" s="6"/>
      <c r="B33" s="4" t="s">
        <v>164</v>
      </c>
      <c r="C33" s="8"/>
      <c r="D33" s="8"/>
      <c r="E33" s="8"/>
      <c r="F33" s="146"/>
      <c r="G33" s="146"/>
      <c r="H33" s="9"/>
    </row>
    <row r="34" spans="1:8">
      <c r="A34" s="6"/>
      <c r="B34" s="6"/>
      <c r="C34" s="147" t="s">
        <v>147</v>
      </c>
      <c r="D34" s="147"/>
      <c r="E34" s="147"/>
      <c r="F34" s="147"/>
      <c r="G34" s="148"/>
      <c r="H34" s="148"/>
    </row>
    <row r="36" spans="1:8">
      <c r="B36" s="83" t="s">
        <v>131</v>
      </c>
      <c r="C36" s="10"/>
    </row>
  </sheetData>
  <mergeCells count="16">
    <mergeCell ref="F33:G33"/>
    <mergeCell ref="C34:H34"/>
    <mergeCell ref="A3:H3"/>
    <mergeCell ref="A30:B30"/>
    <mergeCell ref="F30:G30"/>
    <mergeCell ref="B31:G31"/>
    <mergeCell ref="A2:H2"/>
    <mergeCell ref="A4:H4"/>
    <mergeCell ref="A15:A16"/>
    <mergeCell ref="B15:B16"/>
    <mergeCell ref="C15:C16"/>
    <mergeCell ref="D15:D16"/>
    <mergeCell ref="E15:G15"/>
    <mergeCell ref="H15:H16"/>
    <mergeCell ref="C10:D10"/>
    <mergeCell ref="C11:D11"/>
  </mergeCells>
  <phoneticPr fontId="23" type="noConversion"/>
  <printOptions horizontalCentered="1"/>
  <pageMargins left="0.98425196850393704" right="0.39370078740157483" top="0.39370078740157483" bottom="0.39370078740157483" header="0.19685039370078741" footer="0.19685039370078741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P41"/>
  <sheetViews>
    <sheetView showZeros="0" view="pageBreakPreview" zoomScaleNormal="100" workbookViewId="0">
      <selection activeCell="K17" sqref="K17"/>
    </sheetView>
  </sheetViews>
  <sheetFormatPr defaultRowHeight="14.25"/>
  <cols>
    <col min="1" max="1" width="4.85546875" style="60" customWidth="1"/>
    <col min="2" max="2" width="8.5703125" style="60" customWidth="1"/>
    <col min="3" max="3" width="35.28515625" style="60" customWidth="1"/>
    <col min="4" max="4" width="6.140625" style="60" customWidth="1"/>
    <col min="5" max="5" width="7.28515625" style="60" customWidth="1"/>
    <col min="6" max="6" width="6.5703125" style="60" customWidth="1"/>
    <col min="7" max="7" width="6" style="60" customWidth="1"/>
    <col min="8" max="8" width="7" style="60" customWidth="1"/>
    <col min="9" max="9" width="7.140625" style="60" customWidth="1"/>
    <col min="10" max="10" width="8.28515625" style="60" customWidth="1"/>
    <col min="11" max="11" width="7.7109375" style="60" customWidth="1"/>
    <col min="12" max="12" width="7.140625" style="60" customWidth="1"/>
    <col min="13" max="13" width="10" style="60" customWidth="1"/>
    <col min="14" max="14" width="10.140625" style="60" customWidth="1"/>
    <col min="15" max="15" width="9.85546875" style="60" customWidth="1"/>
    <col min="16" max="16" width="11.140625" style="60" customWidth="1"/>
    <col min="17" max="190" width="9.140625" style="60"/>
    <col min="191" max="191" width="4.85546875" style="60" customWidth="1"/>
    <col min="192" max="192" width="7.7109375" style="60" customWidth="1"/>
    <col min="193" max="193" width="38.140625" style="60" customWidth="1"/>
    <col min="194" max="194" width="6.140625" style="60" customWidth="1"/>
    <col min="195" max="195" width="7.28515625" style="60" customWidth="1"/>
    <col min="196" max="196" width="6.5703125" style="60" customWidth="1"/>
    <col min="197" max="197" width="6" style="60" customWidth="1"/>
    <col min="198" max="198" width="7" style="60" customWidth="1"/>
    <col min="199" max="199" width="9.28515625" style="60" customWidth="1"/>
    <col min="200" max="200" width="7" style="60" customWidth="1"/>
    <col min="201" max="201" width="7.7109375" style="60" customWidth="1"/>
    <col min="202" max="202" width="7.28515625" style="60" customWidth="1"/>
    <col min="203" max="203" width="10" style="60" customWidth="1"/>
    <col min="204" max="204" width="10.140625" style="60" customWidth="1"/>
    <col min="205" max="205" width="9.85546875" style="60" customWidth="1"/>
    <col min="206" max="206" width="11.140625" style="60" customWidth="1"/>
    <col min="207" max="207" width="2.85546875" style="60" customWidth="1"/>
    <col min="208" max="208" width="2" style="60" customWidth="1"/>
    <col min="209" max="210" width="9.140625" style="60"/>
    <col min="211" max="211" width="41.7109375" style="60" customWidth="1"/>
    <col min="212" max="16384" width="9.140625" style="60"/>
  </cols>
  <sheetData>
    <row r="1" spans="1:16" s="58" customFormat="1" ht="18">
      <c r="A1" s="158" t="s">
        <v>207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s="58" customFormat="1">
      <c r="A2" s="159" t="s">
        <v>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s="58" customFormat="1">
      <c r="A3" s="160" t="s">
        <v>148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58" customFormat="1"/>
    <row r="5" spans="1:16" s="58" customFormat="1">
      <c r="A5" s="13" t="s">
        <v>24</v>
      </c>
      <c r="B5" s="13"/>
      <c r="C5" s="18"/>
    </row>
    <row r="6" spans="1:16" s="58" customFormat="1">
      <c r="A6" s="13" t="s">
        <v>25</v>
      </c>
      <c r="B6" s="13"/>
      <c r="C6" s="18"/>
    </row>
    <row r="7" spans="1:16" s="58" customFormat="1">
      <c r="A7" s="13" t="s">
        <v>26</v>
      </c>
      <c r="B7" s="13"/>
      <c r="C7" s="18"/>
    </row>
    <row r="8" spans="1:16" s="58" customFormat="1">
      <c r="A8" s="13" t="s">
        <v>149</v>
      </c>
      <c r="B8" s="13"/>
      <c r="C8" s="21"/>
    </row>
    <row r="9" spans="1:16" s="58" customFormat="1">
      <c r="A9" s="18" t="s">
        <v>27</v>
      </c>
      <c r="K9" s="59"/>
      <c r="L9" s="164" t="s">
        <v>166</v>
      </c>
      <c r="M9" s="164"/>
      <c r="N9" s="164"/>
      <c r="O9" s="62" t="s">
        <v>167</v>
      </c>
      <c r="P9" s="78">
        <f>P35</f>
        <v>0</v>
      </c>
    </row>
    <row r="10" spans="1:16" s="58" customFormat="1">
      <c r="J10" s="22"/>
      <c r="K10" s="18"/>
      <c r="L10" s="18"/>
      <c r="M10" s="22" t="s">
        <v>206</v>
      </c>
      <c r="P10" s="24"/>
    </row>
    <row r="12" spans="1:16">
      <c r="A12" s="165" t="s">
        <v>168</v>
      </c>
      <c r="B12" s="165" t="s">
        <v>169</v>
      </c>
      <c r="C12" s="166" t="s">
        <v>170</v>
      </c>
      <c r="D12" s="152" t="s">
        <v>171</v>
      </c>
      <c r="E12" s="152" t="s">
        <v>172</v>
      </c>
      <c r="F12" s="153" t="s">
        <v>173</v>
      </c>
      <c r="G12" s="153"/>
      <c r="H12" s="153"/>
      <c r="I12" s="153"/>
      <c r="J12" s="153"/>
      <c r="K12" s="153"/>
      <c r="L12" s="153" t="s">
        <v>174</v>
      </c>
      <c r="M12" s="153"/>
      <c r="N12" s="153"/>
      <c r="O12" s="153"/>
      <c r="P12" s="153"/>
    </row>
    <row r="13" spans="1:16" ht="66.599999999999994" customHeight="1">
      <c r="A13" s="165"/>
      <c r="B13" s="165"/>
      <c r="C13" s="166"/>
      <c r="D13" s="152"/>
      <c r="E13" s="152"/>
      <c r="F13" s="48" t="s">
        <v>175</v>
      </c>
      <c r="G13" s="48" t="s">
        <v>176</v>
      </c>
      <c r="H13" s="48" t="s">
        <v>177</v>
      </c>
      <c r="I13" s="48" t="s">
        <v>158</v>
      </c>
      <c r="J13" s="48" t="s">
        <v>178</v>
      </c>
      <c r="K13" s="48" t="s">
        <v>179</v>
      </c>
      <c r="L13" s="48" t="s">
        <v>180</v>
      </c>
      <c r="M13" s="48" t="s">
        <v>177</v>
      </c>
      <c r="N13" s="48" t="s">
        <v>158</v>
      </c>
      <c r="O13" s="48" t="s">
        <v>178</v>
      </c>
      <c r="P13" s="48" t="s">
        <v>181</v>
      </c>
    </row>
    <row r="14" spans="1:16">
      <c r="A14" s="48"/>
      <c r="B14" s="52"/>
      <c r="C14" s="50"/>
      <c r="D14" s="63"/>
      <c r="E14" s="63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ht="30">
      <c r="A15" s="81" t="s">
        <v>183</v>
      </c>
      <c r="B15" s="81" t="s">
        <v>133</v>
      </c>
      <c r="C15" s="90" t="s">
        <v>3</v>
      </c>
      <c r="D15" s="91" t="s">
        <v>186</v>
      </c>
      <c r="E15" s="92">
        <v>3</v>
      </c>
      <c r="F15" s="44"/>
      <c r="G15" s="44"/>
      <c r="H15" s="44"/>
      <c r="I15" s="44"/>
      <c r="J15" s="44"/>
      <c r="K15" s="44"/>
      <c r="L15" s="57"/>
      <c r="M15" s="14"/>
      <c r="N15" s="14"/>
      <c r="O15" s="14"/>
      <c r="P15" s="14"/>
    </row>
    <row r="16" spans="1:16" ht="30">
      <c r="A16" s="81" t="s">
        <v>185</v>
      </c>
      <c r="B16" s="81" t="s">
        <v>133</v>
      </c>
      <c r="C16" s="90" t="s">
        <v>4</v>
      </c>
      <c r="D16" s="91" t="s">
        <v>191</v>
      </c>
      <c r="E16" s="92">
        <v>500</v>
      </c>
      <c r="F16" s="44"/>
      <c r="G16" s="44"/>
      <c r="H16" s="44"/>
      <c r="I16" s="44"/>
      <c r="J16" s="44"/>
      <c r="K16" s="44"/>
      <c r="L16" s="57"/>
      <c r="M16" s="14"/>
      <c r="N16" s="14"/>
      <c r="O16" s="14"/>
      <c r="P16" s="14"/>
    </row>
    <row r="17" spans="1:16" ht="45">
      <c r="A17" s="81" t="s">
        <v>187</v>
      </c>
      <c r="B17" s="81" t="s">
        <v>133</v>
      </c>
      <c r="C17" s="90" t="s">
        <v>5</v>
      </c>
      <c r="D17" s="91" t="s">
        <v>200</v>
      </c>
      <c r="E17" s="92">
        <v>3</v>
      </c>
      <c r="F17" s="44"/>
      <c r="G17" s="44"/>
      <c r="H17" s="44"/>
      <c r="I17" s="44"/>
      <c r="J17" s="44"/>
      <c r="K17" s="44"/>
      <c r="L17" s="57"/>
      <c r="M17" s="14"/>
      <c r="N17" s="14"/>
      <c r="O17" s="14"/>
      <c r="P17" s="14"/>
    </row>
    <row r="18" spans="1:16" ht="30">
      <c r="A18" s="81" t="s">
        <v>188</v>
      </c>
      <c r="B18" s="81" t="s">
        <v>133</v>
      </c>
      <c r="C18" s="90" t="s">
        <v>6</v>
      </c>
      <c r="D18" s="91" t="s">
        <v>184</v>
      </c>
      <c r="E18" s="93">
        <v>100</v>
      </c>
      <c r="F18" s="44"/>
      <c r="G18" s="44"/>
      <c r="H18" s="44"/>
      <c r="I18" s="44"/>
      <c r="J18" s="44"/>
      <c r="K18" s="44"/>
      <c r="L18" s="57"/>
      <c r="M18" s="14"/>
      <c r="N18" s="14"/>
      <c r="O18" s="14"/>
      <c r="P18" s="14"/>
    </row>
    <row r="19" spans="1:16" ht="30">
      <c r="A19" s="81" t="s">
        <v>189</v>
      </c>
      <c r="B19" s="81" t="s">
        <v>133</v>
      </c>
      <c r="C19" s="90" t="s">
        <v>7</v>
      </c>
      <c r="D19" s="91" t="s">
        <v>184</v>
      </c>
      <c r="E19" s="94">
        <v>250</v>
      </c>
      <c r="F19" s="44"/>
      <c r="G19" s="44"/>
      <c r="H19" s="44"/>
      <c r="I19" s="44"/>
      <c r="J19" s="44"/>
      <c r="K19" s="44"/>
      <c r="L19" s="57"/>
      <c r="M19" s="14"/>
      <c r="N19" s="14"/>
      <c r="O19" s="14"/>
      <c r="P19" s="14"/>
    </row>
    <row r="20" spans="1:16" ht="30">
      <c r="A20" s="81" t="s">
        <v>190</v>
      </c>
      <c r="B20" s="81" t="s">
        <v>133</v>
      </c>
      <c r="C20" s="95" t="s">
        <v>8</v>
      </c>
      <c r="D20" s="96" t="s">
        <v>191</v>
      </c>
      <c r="E20" s="94">
        <v>200</v>
      </c>
      <c r="F20" s="44"/>
      <c r="G20" s="44"/>
      <c r="H20" s="44"/>
      <c r="I20" s="44"/>
      <c r="J20" s="44"/>
      <c r="K20" s="44"/>
      <c r="L20" s="57"/>
      <c r="M20" s="14"/>
      <c r="N20" s="14"/>
      <c r="O20" s="14"/>
      <c r="P20" s="14"/>
    </row>
    <row r="21" spans="1:16" ht="45">
      <c r="A21" s="81" t="s">
        <v>192</v>
      </c>
      <c r="B21" s="81" t="s">
        <v>133</v>
      </c>
      <c r="C21" s="95" t="s">
        <v>9</v>
      </c>
      <c r="D21" s="96" t="s">
        <v>191</v>
      </c>
      <c r="E21" s="94">
        <v>962</v>
      </c>
      <c r="F21" s="44"/>
      <c r="G21" s="44"/>
      <c r="H21" s="44"/>
      <c r="I21" s="44"/>
      <c r="J21" s="44"/>
      <c r="K21" s="44"/>
      <c r="L21" s="57"/>
      <c r="M21" s="14"/>
      <c r="N21" s="14"/>
      <c r="O21" s="14"/>
      <c r="P21" s="14"/>
    </row>
    <row r="22" spans="1:16" ht="45">
      <c r="A22" s="81" t="s">
        <v>193</v>
      </c>
      <c r="B22" s="81" t="s">
        <v>133</v>
      </c>
      <c r="C22" s="90" t="s">
        <v>10</v>
      </c>
      <c r="D22" s="91" t="s">
        <v>191</v>
      </c>
      <c r="E22" s="94">
        <v>2350</v>
      </c>
      <c r="F22" s="44"/>
      <c r="G22" s="44"/>
      <c r="H22" s="44"/>
      <c r="I22" s="44"/>
      <c r="J22" s="44"/>
      <c r="K22" s="44"/>
      <c r="L22" s="57"/>
      <c r="M22" s="14"/>
      <c r="N22" s="14"/>
      <c r="O22" s="14"/>
      <c r="P22" s="14"/>
    </row>
    <row r="23" spans="1:16" ht="60">
      <c r="A23" s="81" t="s">
        <v>194</v>
      </c>
      <c r="B23" s="81" t="s">
        <v>133</v>
      </c>
      <c r="C23" s="90" t="s">
        <v>11</v>
      </c>
      <c r="D23" s="91" t="s">
        <v>200</v>
      </c>
      <c r="E23" s="92">
        <v>2</v>
      </c>
      <c r="F23" s="44"/>
      <c r="G23" s="44"/>
      <c r="H23" s="44"/>
      <c r="I23" s="44"/>
      <c r="J23" s="44"/>
      <c r="K23" s="44"/>
      <c r="L23" s="57"/>
      <c r="M23" s="14"/>
      <c r="N23" s="14"/>
      <c r="O23" s="14"/>
      <c r="P23" s="14"/>
    </row>
    <row r="24" spans="1:16" ht="30">
      <c r="A24" s="81" t="s">
        <v>195</v>
      </c>
      <c r="B24" s="81" t="s">
        <v>133</v>
      </c>
      <c r="C24" s="90" t="s">
        <v>12</v>
      </c>
      <c r="D24" s="91" t="s">
        <v>184</v>
      </c>
      <c r="E24" s="92">
        <v>125</v>
      </c>
      <c r="F24" s="44"/>
      <c r="G24" s="44"/>
      <c r="H24" s="44"/>
      <c r="I24" s="44"/>
      <c r="J24" s="44"/>
      <c r="K24" s="44"/>
      <c r="L24" s="57"/>
      <c r="M24" s="14"/>
      <c r="N24" s="14"/>
      <c r="O24" s="14"/>
      <c r="P24" s="14"/>
    </row>
    <row r="25" spans="1:16" ht="30">
      <c r="A25" s="81" t="s">
        <v>196</v>
      </c>
      <c r="B25" s="81" t="s">
        <v>133</v>
      </c>
      <c r="C25" s="90" t="s">
        <v>13</v>
      </c>
      <c r="D25" s="91" t="s">
        <v>200</v>
      </c>
      <c r="E25" s="92">
        <v>20</v>
      </c>
      <c r="F25" s="44"/>
      <c r="G25" s="44"/>
      <c r="H25" s="44"/>
      <c r="I25" s="44"/>
      <c r="J25" s="44"/>
      <c r="K25" s="44"/>
      <c r="L25" s="57"/>
      <c r="M25" s="14"/>
      <c r="N25" s="14"/>
      <c r="O25" s="14"/>
      <c r="P25" s="14"/>
    </row>
    <row r="26" spans="1:16" ht="30">
      <c r="A26" s="81" t="s">
        <v>197</v>
      </c>
      <c r="B26" s="81" t="s">
        <v>133</v>
      </c>
      <c r="C26" s="90" t="s">
        <v>14</v>
      </c>
      <c r="D26" s="91" t="s">
        <v>200</v>
      </c>
      <c r="E26" s="92">
        <v>5</v>
      </c>
      <c r="F26" s="44"/>
      <c r="G26" s="44"/>
      <c r="H26" s="44"/>
      <c r="I26" s="44"/>
      <c r="J26" s="44"/>
      <c r="K26" s="44"/>
      <c r="L26" s="57"/>
      <c r="M26" s="14"/>
      <c r="N26" s="14"/>
      <c r="O26" s="14"/>
      <c r="P26" s="14"/>
    </row>
    <row r="27" spans="1:16" ht="30">
      <c r="A27" s="81" t="s">
        <v>198</v>
      </c>
      <c r="B27" s="81" t="s">
        <v>133</v>
      </c>
      <c r="C27" s="90" t="s">
        <v>15</v>
      </c>
      <c r="D27" s="91" t="s">
        <v>200</v>
      </c>
      <c r="E27" s="92">
        <v>5</v>
      </c>
      <c r="F27" s="44"/>
      <c r="G27" s="44"/>
      <c r="H27" s="44"/>
      <c r="I27" s="44"/>
      <c r="J27" s="44"/>
      <c r="K27" s="44"/>
      <c r="L27" s="57"/>
      <c r="M27" s="14"/>
      <c r="N27" s="14"/>
      <c r="O27" s="14"/>
      <c r="P27" s="14"/>
    </row>
    <row r="28" spans="1:16" ht="75">
      <c r="A28" s="81" t="s">
        <v>199</v>
      </c>
      <c r="B28" s="81" t="s">
        <v>133</v>
      </c>
      <c r="C28" s="90" t="s">
        <v>16</v>
      </c>
      <c r="D28" s="91" t="s">
        <v>200</v>
      </c>
      <c r="E28" s="92">
        <v>1</v>
      </c>
      <c r="F28" s="44"/>
      <c r="G28" s="44"/>
      <c r="H28" s="44"/>
      <c r="I28" s="44"/>
      <c r="J28" s="44"/>
      <c r="K28" s="44"/>
      <c r="L28" s="57"/>
      <c r="M28" s="14"/>
      <c r="N28" s="14"/>
      <c r="O28" s="14"/>
      <c r="P28" s="14"/>
    </row>
    <row r="29" spans="1:16" ht="90">
      <c r="A29" s="81" t="s">
        <v>0</v>
      </c>
      <c r="B29" s="81" t="s">
        <v>133</v>
      </c>
      <c r="C29" s="90" t="s">
        <v>17</v>
      </c>
      <c r="D29" s="91" t="s">
        <v>200</v>
      </c>
      <c r="E29" s="92">
        <v>1</v>
      </c>
      <c r="F29" s="44"/>
      <c r="G29" s="44"/>
      <c r="H29" s="44"/>
      <c r="I29" s="44"/>
      <c r="J29" s="44"/>
      <c r="K29" s="44"/>
      <c r="L29" s="57"/>
      <c r="M29" s="14"/>
      <c r="N29" s="14"/>
      <c r="O29" s="14"/>
      <c r="P29" s="14"/>
    </row>
    <row r="30" spans="1:16" ht="75">
      <c r="A30" s="81" t="s">
        <v>21</v>
      </c>
      <c r="B30" s="81" t="s">
        <v>133</v>
      </c>
      <c r="C30" s="90" t="s">
        <v>18</v>
      </c>
      <c r="D30" s="91" t="s">
        <v>200</v>
      </c>
      <c r="E30" s="92">
        <v>1</v>
      </c>
      <c r="F30" s="44"/>
      <c r="G30" s="44"/>
      <c r="H30" s="44"/>
      <c r="I30" s="44"/>
      <c r="J30" s="44"/>
      <c r="K30" s="44"/>
      <c r="L30" s="57"/>
      <c r="M30" s="14"/>
      <c r="N30" s="14"/>
      <c r="O30" s="14"/>
      <c r="P30" s="14"/>
    </row>
    <row r="31" spans="1:16" ht="45">
      <c r="A31" s="81" t="s">
        <v>22</v>
      </c>
      <c r="B31" s="81" t="s">
        <v>133</v>
      </c>
      <c r="C31" s="90" t="s">
        <v>19</v>
      </c>
      <c r="D31" s="91" t="s">
        <v>200</v>
      </c>
      <c r="E31" s="92">
        <v>1</v>
      </c>
      <c r="F31" s="44"/>
      <c r="G31" s="44"/>
      <c r="H31" s="44"/>
      <c r="I31" s="44"/>
      <c r="J31" s="44"/>
      <c r="K31" s="44"/>
      <c r="L31" s="57"/>
      <c r="M31" s="14"/>
      <c r="N31" s="14"/>
      <c r="O31" s="14"/>
      <c r="P31" s="14"/>
    </row>
    <row r="32" spans="1:16" ht="30.75" thickBot="1">
      <c r="A32" s="81" t="s">
        <v>23</v>
      </c>
      <c r="B32" s="81" t="s">
        <v>133</v>
      </c>
      <c r="C32" s="97" t="s">
        <v>20</v>
      </c>
      <c r="D32" s="91" t="s">
        <v>200</v>
      </c>
      <c r="E32" s="92">
        <v>1</v>
      </c>
      <c r="F32" s="44"/>
      <c r="G32" s="44"/>
      <c r="H32" s="44"/>
      <c r="I32" s="44"/>
      <c r="J32" s="44"/>
      <c r="K32" s="44"/>
      <c r="L32" s="57"/>
      <c r="M32" s="14"/>
      <c r="N32" s="14"/>
      <c r="O32" s="14"/>
      <c r="P32" s="14"/>
    </row>
    <row r="33" spans="1:16" ht="15.75" customHeight="1" thickTop="1">
      <c r="A33" s="167" t="s">
        <v>144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9"/>
      <c r="L33" s="77">
        <f>SUM(L15:L32)</f>
        <v>0</v>
      </c>
      <c r="M33" s="37">
        <f>SUM(M15:M32)</f>
        <v>0</v>
      </c>
      <c r="N33" s="37">
        <f>SUM(N15:N32)</f>
        <v>0</v>
      </c>
      <c r="O33" s="37">
        <f>SUM(O15:O32)</f>
        <v>0</v>
      </c>
      <c r="P33" s="37">
        <f>SUM(P15:P32)</f>
        <v>0</v>
      </c>
    </row>
    <row r="34" spans="1:16">
      <c r="A34" s="161" t="s">
        <v>132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3"/>
      <c r="L34" s="54"/>
      <c r="M34" s="17"/>
      <c r="N34" s="17">
        <f>ROUND(N33*1.5/100,2)</f>
        <v>0</v>
      </c>
      <c r="O34" s="17"/>
      <c r="P34" s="17">
        <f>SUM(M34:O34)</f>
        <v>0</v>
      </c>
    </row>
    <row r="35" spans="1:16" ht="15" thickBot="1">
      <c r="A35" s="154" t="s">
        <v>182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6"/>
      <c r="L35" s="55"/>
      <c r="M35" s="27">
        <f>SUM(M33:M34)</f>
        <v>0</v>
      </c>
      <c r="N35" s="27">
        <f>SUM(N33:N34)</f>
        <v>0</v>
      </c>
      <c r="O35" s="27">
        <f>SUM(O33:O34)</f>
        <v>0</v>
      </c>
      <c r="P35" s="27">
        <f>SUM(P33:P34)</f>
        <v>0</v>
      </c>
    </row>
    <row r="36" spans="1:16" ht="15" thickTop="1"/>
    <row r="37" spans="1:16">
      <c r="O37" s="23"/>
      <c r="P37" s="61"/>
    </row>
    <row r="39" spans="1:16" ht="15">
      <c r="A39" s="150" t="s">
        <v>146</v>
      </c>
      <c r="B39" s="150"/>
      <c r="C39" s="7"/>
      <c r="D39" s="65"/>
      <c r="E39" s="65"/>
      <c r="F39" s="146"/>
      <c r="G39" s="157"/>
      <c r="H39" s="66"/>
      <c r="I39" s="67" t="s">
        <v>164</v>
      </c>
      <c r="J39" s="65"/>
      <c r="K39" s="65"/>
      <c r="L39" s="8"/>
      <c r="M39" s="65"/>
      <c r="N39"/>
      <c r="O39"/>
      <c r="P39" s="66"/>
    </row>
    <row r="40" spans="1:16">
      <c r="A40" s="6"/>
      <c r="B40" s="151" t="s">
        <v>147</v>
      </c>
      <c r="C40" s="151"/>
      <c r="D40" s="151"/>
      <c r="E40" s="151"/>
      <c r="F40" s="151"/>
      <c r="G40" s="151"/>
      <c r="I40" s="6"/>
      <c r="J40" s="147" t="s">
        <v>147</v>
      </c>
      <c r="K40" s="147"/>
      <c r="L40" s="147"/>
      <c r="M40" s="147"/>
      <c r="N40" s="147"/>
      <c r="O40" s="147"/>
      <c r="P40" s="66"/>
    </row>
    <row r="41" spans="1:16">
      <c r="A41" s="1"/>
      <c r="B41" s="79" t="s">
        <v>165</v>
      </c>
      <c r="C41" s="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</sheetData>
  <mergeCells count="18">
    <mergeCell ref="A1:P1"/>
    <mergeCell ref="A2:P2"/>
    <mergeCell ref="A3:P3"/>
    <mergeCell ref="A34:K34"/>
    <mergeCell ref="L9:N9"/>
    <mergeCell ref="A12:A13"/>
    <mergeCell ref="B12:B13"/>
    <mergeCell ref="C12:C13"/>
    <mergeCell ref="A33:K33"/>
    <mergeCell ref="D12:D13"/>
    <mergeCell ref="E12:E13"/>
    <mergeCell ref="F12:K12"/>
    <mergeCell ref="L12:P12"/>
    <mergeCell ref="B40:G40"/>
    <mergeCell ref="J40:O40"/>
    <mergeCell ref="A35:K35"/>
    <mergeCell ref="A39:B39"/>
    <mergeCell ref="F39:G39"/>
  </mergeCells>
  <phoneticPr fontId="23" type="noConversion"/>
  <printOptions horizontalCentered="1"/>
  <pageMargins left="0.39370078740157483" right="0.39370078740157483" top="0.98425196850393704" bottom="0.39370078740157483" header="0.19685039370078741" footer="0.19685039370078741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P60"/>
  <sheetViews>
    <sheetView showZeros="0" tabSelected="1" view="pageBreakPreview" zoomScaleNormal="100" workbookViewId="0">
      <selection activeCell="I7" sqref="I7"/>
    </sheetView>
  </sheetViews>
  <sheetFormatPr defaultRowHeight="14.25"/>
  <cols>
    <col min="1" max="1" width="4.85546875" style="60" customWidth="1"/>
    <col min="2" max="2" width="8.5703125" style="60" customWidth="1"/>
    <col min="3" max="3" width="35.28515625" style="60" customWidth="1"/>
    <col min="4" max="4" width="6.140625" style="60" customWidth="1"/>
    <col min="5" max="5" width="7.28515625" style="60" customWidth="1"/>
    <col min="6" max="6" width="6.5703125" style="60" customWidth="1"/>
    <col min="7" max="7" width="6" style="60" customWidth="1"/>
    <col min="8" max="8" width="7" style="60" customWidth="1"/>
    <col min="9" max="9" width="7.140625" style="60" customWidth="1"/>
    <col min="10" max="10" width="8.28515625" style="60" customWidth="1"/>
    <col min="11" max="11" width="7.7109375" style="60" customWidth="1"/>
    <col min="12" max="12" width="7.140625" style="60" customWidth="1"/>
    <col min="13" max="13" width="10" style="60" customWidth="1"/>
    <col min="14" max="14" width="10.140625" style="60" customWidth="1"/>
    <col min="15" max="15" width="9.85546875" style="60" customWidth="1"/>
    <col min="16" max="16" width="11.140625" style="60" customWidth="1"/>
    <col min="17" max="190" width="9.140625" style="60"/>
    <col min="191" max="191" width="4.85546875" style="60" customWidth="1"/>
    <col min="192" max="192" width="7.7109375" style="60" customWidth="1"/>
    <col min="193" max="193" width="38.140625" style="60" customWidth="1"/>
    <col min="194" max="194" width="6.140625" style="60" customWidth="1"/>
    <col min="195" max="195" width="7.28515625" style="60" customWidth="1"/>
    <col min="196" max="196" width="6.5703125" style="60" customWidth="1"/>
    <col min="197" max="197" width="6" style="60" customWidth="1"/>
    <col min="198" max="198" width="7" style="60" customWidth="1"/>
    <col min="199" max="199" width="9.28515625" style="60" customWidth="1"/>
    <col min="200" max="200" width="7" style="60" customWidth="1"/>
    <col min="201" max="201" width="7.7109375" style="60" customWidth="1"/>
    <col min="202" max="202" width="7.28515625" style="60" customWidth="1"/>
    <col min="203" max="203" width="10" style="60" customWidth="1"/>
    <col min="204" max="204" width="10.140625" style="60" customWidth="1"/>
    <col min="205" max="205" width="9.85546875" style="60" customWidth="1"/>
    <col min="206" max="206" width="11.140625" style="60" customWidth="1"/>
    <col min="207" max="207" width="2.85546875" style="60" customWidth="1"/>
    <col min="208" max="208" width="2" style="60" customWidth="1"/>
    <col min="209" max="210" width="9.140625" style="60"/>
    <col min="211" max="211" width="41.7109375" style="60" customWidth="1"/>
    <col min="212" max="16384" width="9.140625" style="60"/>
  </cols>
  <sheetData>
    <row r="1" spans="1:16" s="58" customFormat="1" ht="18">
      <c r="A1" s="158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s="58" customFormat="1">
      <c r="A2" s="159" t="s">
        <v>28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s="58" customFormat="1">
      <c r="A3" s="160" t="s">
        <v>148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58" customFormat="1"/>
    <row r="5" spans="1:16" s="58" customFormat="1">
      <c r="A5" s="13" t="s">
        <v>24</v>
      </c>
      <c r="B5" s="13"/>
      <c r="C5" s="18"/>
    </row>
    <row r="6" spans="1:16" s="58" customFormat="1">
      <c r="A6" s="13" t="s">
        <v>25</v>
      </c>
      <c r="B6" s="13"/>
      <c r="C6" s="18"/>
    </row>
    <row r="7" spans="1:16" s="58" customFormat="1">
      <c r="A7" s="13" t="s">
        <v>26</v>
      </c>
      <c r="B7" s="13"/>
      <c r="C7" s="18"/>
    </row>
    <row r="8" spans="1:16" s="58" customFormat="1">
      <c r="A8" s="13" t="s">
        <v>149</v>
      </c>
      <c r="B8" s="13"/>
      <c r="C8" s="21"/>
    </row>
    <row r="9" spans="1:16" s="58" customFormat="1">
      <c r="A9" s="18" t="s">
        <v>27</v>
      </c>
      <c r="K9" s="59"/>
      <c r="L9" s="164" t="s">
        <v>166</v>
      </c>
      <c r="M9" s="164"/>
      <c r="N9" s="164"/>
      <c r="O9" s="5" t="s">
        <v>167</v>
      </c>
      <c r="P9" s="78">
        <f>P54</f>
        <v>0</v>
      </c>
    </row>
    <row r="10" spans="1:16" s="58" customFormat="1">
      <c r="J10" s="22"/>
      <c r="K10" s="18"/>
      <c r="L10" s="18"/>
      <c r="M10" s="22" t="s">
        <v>206</v>
      </c>
      <c r="P10" s="24"/>
    </row>
    <row r="12" spans="1:16">
      <c r="A12" s="165" t="s">
        <v>168</v>
      </c>
      <c r="B12" s="165" t="s">
        <v>169</v>
      </c>
      <c r="C12" s="166" t="s">
        <v>170</v>
      </c>
      <c r="D12" s="152" t="s">
        <v>171</v>
      </c>
      <c r="E12" s="152" t="s">
        <v>172</v>
      </c>
      <c r="F12" s="153" t="s">
        <v>173</v>
      </c>
      <c r="G12" s="153"/>
      <c r="H12" s="153"/>
      <c r="I12" s="153"/>
      <c r="J12" s="153"/>
      <c r="K12" s="153"/>
      <c r="L12" s="153" t="s">
        <v>174</v>
      </c>
      <c r="M12" s="153"/>
      <c r="N12" s="153"/>
      <c r="O12" s="153"/>
      <c r="P12" s="153"/>
    </row>
    <row r="13" spans="1:16" ht="66.599999999999994" customHeight="1">
      <c r="A13" s="165"/>
      <c r="B13" s="165"/>
      <c r="C13" s="166"/>
      <c r="D13" s="152"/>
      <c r="E13" s="152"/>
      <c r="F13" s="48" t="s">
        <v>175</v>
      </c>
      <c r="G13" s="48" t="s">
        <v>176</v>
      </c>
      <c r="H13" s="48" t="s">
        <v>177</v>
      </c>
      <c r="I13" s="48" t="s">
        <v>158</v>
      </c>
      <c r="J13" s="48" t="s">
        <v>178</v>
      </c>
      <c r="K13" s="48" t="s">
        <v>179</v>
      </c>
      <c r="L13" s="48" t="s">
        <v>180</v>
      </c>
      <c r="M13" s="48" t="s">
        <v>177</v>
      </c>
      <c r="N13" s="48" t="s">
        <v>158</v>
      </c>
      <c r="O13" s="48" t="s">
        <v>178</v>
      </c>
      <c r="P13" s="48" t="s">
        <v>181</v>
      </c>
    </row>
    <row r="14" spans="1:16" ht="15.75">
      <c r="A14" s="48"/>
      <c r="B14" s="52"/>
      <c r="C14" s="130"/>
      <c r="D14" s="118"/>
      <c r="E14" s="11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ht="75">
      <c r="A15" s="98" t="s">
        <v>183</v>
      </c>
      <c r="B15" s="98" t="s">
        <v>133</v>
      </c>
      <c r="C15" s="100" t="s">
        <v>29</v>
      </c>
      <c r="D15" s="91" t="s">
        <v>30</v>
      </c>
      <c r="E15" s="92">
        <v>674</v>
      </c>
      <c r="F15" s="15"/>
      <c r="G15" s="15"/>
      <c r="H15" s="15"/>
      <c r="I15" s="15"/>
      <c r="J15" s="15"/>
      <c r="K15" s="15"/>
      <c r="L15" s="56"/>
      <c r="M15" s="16"/>
      <c r="N15" s="16"/>
      <c r="O15" s="16"/>
      <c r="P15" s="16"/>
    </row>
    <row r="16" spans="1:16" ht="75">
      <c r="A16" s="98" t="s">
        <v>185</v>
      </c>
      <c r="B16" s="98" t="s">
        <v>133</v>
      </c>
      <c r="C16" s="100" t="s">
        <v>31</v>
      </c>
      <c r="D16" s="91" t="s">
        <v>30</v>
      </c>
      <c r="E16" s="92">
        <v>2560</v>
      </c>
      <c r="F16" s="15"/>
      <c r="G16" s="15"/>
      <c r="H16" s="15"/>
      <c r="I16" s="15"/>
      <c r="J16" s="15"/>
      <c r="K16" s="15"/>
      <c r="L16" s="56"/>
      <c r="M16" s="16"/>
      <c r="N16" s="16"/>
      <c r="O16" s="16"/>
      <c r="P16" s="16"/>
    </row>
    <row r="17" spans="1:16" ht="75">
      <c r="A17" s="98" t="s">
        <v>187</v>
      </c>
      <c r="B17" s="98" t="s">
        <v>133</v>
      </c>
      <c r="C17" s="100" t="s">
        <v>32</v>
      </c>
      <c r="D17" s="91" t="s">
        <v>30</v>
      </c>
      <c r="E17" s="92">
        <v>4465</v>
      </c>
      <c r="F17" s="15"/>
      <c r="G17" s="15"/>
      <c r="H17" s="15"/>
      <c r="I17" s="15"/>
      <c r="J17" s="15"/>
      <c r="K17" s="15"/>
      <c r="L17" s="56"/>
      <c r="M17" s="16"/>
      <c r="N17" s="16"/>
      <c r="O17" s="16"/>
      <c r="P17" s="16"/>
    </row>
    <row r="18" spans="1:16" ht="30">
      <c r="A18" s="98" t="s">
        <v>188</v>
      </c>
      <c r="B18" s="98" t="s">
        <v>133</v>
      </c>
      <c r="C18" s="100" t="s">
        <v>33</v>
      </c>
      <c r="D18" s="91" t="s">
        <v>30</v>
      </c>
      <c r="E18" s="92">
        <v>2560</v>
      </c>
      <c r="F18" s="15"/>
      <c r="G18" s="15"/>
      <c r="H18" s="15"/>
      <c r="I18" s="15"/>
      <c r="J18" s="15"/>
      <c r="K18" s="15"/>
      <c r="L18" s="56"/>
      <c r="M18" s="16"/>
      <c r="N18" s="16"/>
      <c r="O18" s="16"/>
      <c r="P18" s="16"/>
    </row>
    <row r="19" spans="1:16" ht="45">
      <c r="A19" s="98" t="s">
        <v>189</v>
      </c>
      <c r="B19" s="98" t="s">
        <v>133</v>
      </c>
      <c r="C19" s="100" t="s">
        <v>34</v>
      </c>
      <c r="D19" s="91" t="s">
        <v>184</v>
      </c>
      <c r="E19" s="92">
        <v>730</v>
      </c>
      <c r="F19" s="15"/>
      <c r="G19" s="15"/>
      <c r="H19" s="15"/>
      <c r="I19" s="15"/>
      <c r="J19" s="15"/>
      <c r="K19" s="15"/>
      <c r="L19" s="56"/>
      <c r="M19" s="16"/>
      <c r="N19" s="16"/>
      <c r="O19" s="16"/>
      <c r="P19" s="16"/>
    </row>
    <row r="20" spans="1:16" ht="30">
      <c r="A20" s="98" t="s">
        <v>190</v>
      </c>
      <c r="B20" s="98" t="s">
        <v>133</v>
      </c>
      <c r="C20" s="100" t="s">
        <v>35</v>
      </c>
      <c r="D20" s="133" t="s">
        <v>191</v>
      </c>
      <c r="E20" s="92">
        <v>950</v>
      </c>
      <c r="F20" s="15"/>
      <c r="G20" s="15"/>
      <c r="H20" s="15"/>
      <c r="I20" s="15"/>
      <c r="J20" s="15"/>
      <c r="K20" s="15"/>
      <c r="L20" s="56"/>
      <c r="M20" s="16"/>
      <c r="N20" s="16"/>
      <c r="O20" s="16"/>
      <c r="P20" s="16"/>
    </row>
    <row r="21" spans="1:16" ht="30">
      <c r="A21" s="98" t="s">
        <v>192</v>
      </c>
      <c r="B21" s="98" t="s">
        <v>133</v>
      </c>
      <c r="C21" s="100" t="s">
        <v>36</v>
      </c>
      <c r="D21" s="133" t="s">
        <v>191</v>
      </c>
      <c r="E21" s="92">
        <v>350</v>
      </c>
      <c r="F21" s="15"/>
      <c r="G21" s="15"/>
      <c r="H21" s="15"/>
      <c r="I21" s="15"/>
      <c r="J21" s="15"/>
      <c r="K21" s="15"/>
      <c r="L21" s="56"/>
      <c r="M21" s="16"/>
      <c r="N21" s="16"/>
      <c r="O21" s="16"/>
      <c r="P21" s="16"/>
    </row>
    <row r="22" spans="1:16" ht="15">
      <c r="A22" s="98" t="s">
        <v>193</v>
      </c>
      <c r="B22" s="98" t="s">
        <v>133</v>
      </c>
      <c r="C22" s="100" t="s">
        <v>37</v>
      </c>
      <c r="D22" s="91" t="s">
        <v>30</v>
      </c>
      <c r="E22" s="92">
        <v>6835</v>
      </c>
      <c r="F22" s="15"/>
      <c r="G22" s="15"/>
      <c r="H22" s="15"/>
      <c r="I22" s="15"/>
      <c r="J22" s="15"/>
      <c r="K22" s="15"/>
      <c r="L22" s="56"/>
      <c r="M22" s="16"/>
      <c r="N22" s="16"/>
      <c r="O22" s="16"/>
      <c r="P22" s="16"/>
    </row>
    <row r="23" spans="1:16" ht="30">
      <c r="A23" s="98" t="s">
        <v>194</v>
      </c>
      <c r="B23" s="98" t="s">
        <v>133</v>
      </c>
      <c r="C23" s="100" t="s">
        <v>38</v>
      </c>
      <c r="D23" s="91" t="s">
        <v>30</v>
      </c>
      <c r="E23" s="92">
        <v>1140</v>
      </c>
      <c r="F23" s="15"/>
      <c r="G23" s="15"/>
      <c r="H23" s="15"/>
      <c r="I23" s="15"/>
      <c r="J23" s="15"/>
      <c r="K23" s="15"/>
      <c r="L23" s="56"/>
      <c r="M23" s="16"/>
      <c r="N23" s="16"/>
      <c r="O23" s="16"/>
      <c r="P23" s="16"/>
    </row>
    <row r="24" spans="1:16" ht="15">
      <c r="A24" s="98" t="s">
        <v>195</v>
      </c>
      <c r="B24" s="98" t="s">
        <v>133</v>
      </c>
      <c r="C24" s="100" t="s">
        <v>39</v>
      </c>
      <c r="D24" s="91" t="s">
        <v>184</v>
      </c>
      <c r="E24" s="92">
        <v>490</v>
      </c>
      <c r="F24" s="15"/>
      <c r="G24" s="15"/>
      <c r="H24" s="15"/>
      <c r="I24" s="15"/>
      <c r="J24" s="15"/>
      <c r="K24" s="15"/>
      <c r="L24" s="56"/>
      <c r="M24" s="16"/>
      <c r="N24" s="16"/>
      <c r="O24" s="16"/>
      <c r="P24" s="16"/>
    </row>
    <row r="25" spans="1:16" ht="15">
      <c r="A25" s="98" t="s">
        <v>196</v>
      </c>
      <c r="B25" s="98" t="s">
        <v>133</v>
      </c>
      <c r="C25" s="100" t="s">
        <v>40</v>
      </c>
      <c r="D25" s="91" t="s">
        <v>184</v>
      </c>
      <c r="E25" s="92">
        <v>65</v>
      </c>
      <c r="F25" s="15"/>
      <c r="G25" s="15"/>
      <c r="H25" s="15"/>
      <c r="I25" s="15"/>
      <c r="J25" s="15"/>
      <c r="K25" s="15"/>
      <c r="L25" s="56"/>
      <c r="M25" s="16"/>
      <c r="N25" s="16"/>
      <c r="O25" s="16"/>
      <c r="P25" s="16"/>
    </row>
    <row r="26" spans="1:16" ht="15">
      <c r="A26" s="98" t="s">
        <v>197</v>
      </c>
      <c r="B26" s="98" t="s">
        <v>133</v>
      </c>
      <c r="C26" s="100" t="s">
        <v>41</v>
      </c>
      <c r="D26" s="91" t="s">
        <v>186</v>
      </c>
      <c r="E26" s="92">
        <v>24</v>
      </c>
      <c r="F26" s="15"/>
      <c r="G26" s="15"/>
      <c r="H26" s="15"/>
      <c r="I26" s="15"/>
      <c r="J26" s="15"/>
      <c r="K26" s="15"/>
      <c r="L26" s="56"/>
      <c r="M26" s="16"/>
      <c r="N26" s="16"/>
      <c r="O26" s="16"/>
      <c r="P26" s="16"/>
    </row>
    <row r="27" spans="1:16" ht="30">
      <c r="A27" s="98" t="s">
        <v>198</v>
      </c>
      <c r="B27" s="98" t="s">
        <v>133</v>
      </c>
      <c r="C27" s="100" t="s">
        <v>42</v>
      </c>
      <c r="D27" s="91" t="s">
        <v>184</v>
      </c>
      <c r="E27" s="92">
        <v>310</v>
      </c>
      <c r="F27" s="15"/>
      <c r="G27" s="15"/>
      <c r="H27" s="15"/>
      <c r="I27" s="15"/>
      <c r="J27" s="15"/>
      <c r="K27" s="15"/>
      <c r="L27" s="56"/>
      <c r="M27" s="16"/>
      <c r="N27" s="16"/>
      <c r="O27" s="16"/>
      <c r="P27" s="16"/>
    </row>
    <row r="28" spans="1:16" ht="30">
      <c r="A28" s="98" t="s">
        <v>199</v>
      </c>
      <c r="B28" s="98" t="s">
        <v>133</v>
      </c>
      <c r="C28" s="100" t="s">
        <v>43</v>
      </c>
      <c r="D28" s="91" t="s">
        <v>184</v>
      </c>
      <c r="E28" s="92">
        <v>45.8</v>
      </c>
      <c r="F28" s="15"/>
      <c r="G28" s="15"/>
      <c r="H28" s="15"/>
      <c r="I28" s="15"/>
      <c r="J28" s="15"/>
      <c r="K28" s="15"/>
      <c r="L28" s="56"/>
      <c r="M28" s="16"/>
      <c r="N28" s="16"/>
      <c r="O28" s="16"/>
      <c r="P28" s="16"/>
    </row>
    <row r="29" spans="1:16" ht="30">
      <c r="A29" s="98" t="s">
        <v>0</v>
      </c>
      <c r="B29" s="98" t="s">
        <v>133</v>
      </c>
      <c r="C29" s="100" t="s">
        <v>44</v>
      </c>
      <c r="D29" s="91" t="s">
        <v>184</v>
      </c>
      <c r="E29" s="92">
        <v>26.1</v>
      </c>
      <c r="F29" s="15"/>
      <c r="G29" s="15"/>
      <c r="H29" s="15"/>
      <c r="I29" s="15"/>
      <c r="J29" s="15"/>
      <c r="K29" s="15"/>
      <c r="L29" s="56"/>
      <c r="M29" s="16"/>
      <c r="N29" s="16"/>
      <c r="O29" s="16"/>
      <c r="P29" s="16"/>
    </row>
    <row r="30" spans="1:16" ht="30">
      <c r="A30" s="98" t="s">
        <v>21</v>
      </c>
      <c r="B30" s="98" t="s">
        <v>133</v>
      </c>
      <c r="C30" s="100" t="s">
        <v>45</v>
      </c>
      <c r="D30" s="91" t="s">
        <v>184</v>
      </c>
      <c r="E30" s="92">
        <v>92</v>
      </c>
      <c r="F30" s="15"/>
      <c r="G30" s="15"/>
      <c r="H30" s="15"/>
      <c r="I30" s="15"/>
      <c r="J30" s="15"/>
      <c r="K30" s="15"/>
      <c r="L30" s="56"/>
      <c r="M30" s="16"/>
      <c r="N30" s="16"/>
      <c r="O30" s="16"/>
      <c r="P30" s="16"/>
    </row>
    <row r="31" spans="1:16" ht="30">
      <c r="A31" s="98" t="s">
        <v>22</v>
      </c>
      <c r="B31" s="98" t="s">
        <v>133</v>
      </c>
      <c r="C31" s="100" t="s">
        <v>46</v>
      </c>
      <c r="D31" s="91" t="s">
        <v>184</v>
      </c>
      <c r="E31" s="92">
        <v>80</v>
      </c>
      <c r="F31" s="15"/>
      <c r="G31" s="15"/>
      <c r="H31" s="15"/>
      <c r="I31" s="15"/>
      <c r="J31" s="15"/>
      <c r="K31" s="15"/>
      <c r="L31" s="56"/>
      <c r="M31" s="16"/>
      <c r="N31" s="16"/>
      <c r="O31" s="16"/>
      <c r="P31" s="16"/>
    </row>
    <row r="32" spans="1:16" ht="30">
      <c r="A32" s="98" t="s">
        <v>23</v>
      </c>
      <c r="B32" s="98" t="s">
        <v>133</v>
      </c>
      <c r="C32" s="100" t="s">
        <v>47</v>
      </c>
      <c r="D32" s="91" t="s">
        <v>184</v>
      </c>
      <c r="E32" s="92">
        <v>270</v>
      </c>
      <c r="F32" s="15"/>
      <c r="G32" s="15"/>
      <c r="H32" s="15"/>
      <c r="I32" s="15"/>
      <c r="J32" s="15"/>
      <c r="K32" s="15"/>
      <c r="L32" s="56"/>
      <c r="M32" s="16"/>
      <c r="N32" s="16"/>
      <c r="O32" s="16"/>
      <c r="P32" s="16"/>
    </row>
    <row r="33" spans="1:16" ht="30">
      <c r="A33" s="98" t="s">
        <v>67</v>
      </c>
      <c r="B33" s="98" t="s">
        <v>133</v>
      </c>
      <c r="C33" s="100" t="s">
        <v>48</v>
      </c>
      <c r="D33" s="91" t="s">
        <v>184</v>
      </c>
      <c r="E33" s="92">
        <v>301</v>
      </c>
      <c r="F33" s="15"/>
      <c r="G33" s="15"/>
      <c r="H33" s="15"/>
      <c r="I33" s="15"/>
      <c r="J33" s="15"/>
      <c r="K33" s="15"/>
      <c r="L33" s="56"/>
      <c r="M33" s="16"/>
      <c r="N33" s="16"/>
      <c r="O33" s="16"/>
      <c r="P33" s="16"/>
    </row>
    <row r="34" spans="1:16" ht="45">
      <c r="A34" s="98" t="s">
        <v>68</v>
      </c>
      <c r="B34" s="98" t="s">
        <v>133</v>
      </c>
      <c r="C34" s="100" t="s">
        <v>49</v>
      </c>
      <c r="D34" s="91" t="s">
        <v>200</v>
      </c>
      <c r="E34" s="92">
        <v>8</v>
      </c>
      <c r="F34" s="15"/>
      <c r="G34" s="15"/>
      <c r="H34" s="15"/>
      <c r="I34" s="15"/>
      <c r="J34" s="15"/>
      <c r="K34" s="15"/>
      <c r="L34" s="56"/>
      <c r="M34" s="16"/>
      <c r="N34" s="16"/>
      <c r="O34" s="16"/>
      <c r="P34" s="16"/>
    </row>
    <row r="35" spans="1:16" ht="45">
      <c r="A35" s="98" t="s">
        <v>69</v>
      </c>
      <c r="B35" s="98" t="s">
        <v>133</v>
      </c>
      <c r="C35" s="100" t="s">
        <v>50</v>
      </c>
      <c r="D35" s="91" t="s">
        <v>200</v>
      </c>
      <c r="E35" s="92">
        <v>2</v>
      </c>
      <c r="F35" s="15"/>
      <c r="G35" s="15"/>
      <c r="H35" s="15"/>
      <c r="I35" s="15"/>
      <c r="J35" s="15"/>
      <c r="K35" s="15"/>
      <c r="L35" s="56"/>
      <c r="M35" s="16"/>
      <c r="N35" s="16"/>
      <c r="O35" s="16"/>
      <c r="P35" s="16"/>
    </row>
    <row r="36" spans="1:16" ht="45">
      <c r="A36" s="98" t="s">
        <v>70</v>
      </c>
      <c r="B36" s="98" t="s">
        <v>133</v>
      </c>
      <c r="C36" s="100" t="s">
        <v>51</v>
      </c>
      <c r="D36" s="91" t="s">
        <v>200</v>
      </c>
      <c r="E36" s="92">
        <v>5</v>
      </c>
      <c r="F36" s="15"/>
      <c r="G36" s="15"/>
      <c r="H36" s="15"/>
      <c r="I36" s="15"/>
      <c r="J36" s="15"/>
      <c r="K36" s="15"/>
      <c r="L36" s="56"/>
      <c r="M36" s="16"/>
      <c r="N36" s="16"/>
      <c r="O36" s="16"/>
      <c r="P36" s="16"/>
    </row>
    <row r="37" spans="1:16" ht="30">
      <c r="A37" s="98" t="s">
        <v>71</v>
      </c>
      <c r="B37" s="98" t="s">
        <v>133</v>
      </c>
      <c r="C37" s="100" t="s">
        <v>52</v>
      </c>
      <c r="D37" s="91" t="s">
        <v>200</v>
      </c>
      <c r="E37" s="92">
        <v>5</v>
      </c>
      <c r="F37" s="15"/>
      <c r="G37" s="15"/>
      <c r="H37" s="15"/>
      <c r="I37" s="15"/>
      <c r="J37" s="15"/>
      <c r="K37" s="15"/>
      <c r="L37" s="56"/>
      <c r="M37" s="16"/>
      <c r="N37" s="16"/>
      <c r="O37" s="16"/>
      <c r="P37" s="16"/>
    </row>
    <row r="38" spans="1:16" ht="30">
      <c r="A38" s="98" t="s">
        <v>72</v>
      </c>
      <c r="B38" s="98" t="s">
        <v>133</v>
      </c>
      <c r="C38" s="100" t="s">
        <v>53</v>
      </c>
      <c r="D38" s="91" t="s">
        <v>30</v>
      </c>
      <c r="E38" s="92">
        <v>3</v>
      </c>
      <c r="F38" s="15"/>
      <c r="G38" s="15"/>
      <c r="H38" s="15"/>
      <c r="I38" s="15"/>
      <c r="J38" s="15"/>
      <c r="K38" s="15"/>
      <c r="L38" s="56"/>
      <c r="M38" s="16"/>
      <c r="N38" s="16"/>
      <c r="O38" s="16"/>
      <c r="P38" s="16"/>
    </row>
    <row r="39" spans="1:16" ht="30">
      <c r="A39" s="98" t="s">
        <v>73</v>
      </c>
      <c r="B39" s="98" t="s">
        <v>133</v>
      </c>
      <c r="C39" s="100" t="s">
        <v>54</v>
      </c>
      <c r="D39" s="91" t="s">
        <v>200</v>
      </c>
      <c r="E39" s="92">
        <v>2</v>
      </c>
      <c r="F39" s="15"/>
      <c r="G39" s="15"/>
      <c r="H39" s="15"/>
      <c r="I39" s="15"/>
      <c r="J39" s="15"/>
      <c r="K39" s="15"/>
      <c r="L39" s="56"/>
      <c r="M39" s="16"/>
      <c r="N39" s="16"/>
      <c r="O39" s="16"/>
      <c r="P39" s="16"/>
    </row>
    <row r="40" spans="1:16" ht="30">
      <c r="A40" s="98" t="s">
        <v>74</v>
      </c>
      <c r="B40" s="98" t="s">
        <v>133</v>
      </c>
      <c r="C40" s="100" t="s">
        <v>55</v>
      </c>
      <c r="D40" s="91" t="s">
        <v>200</v>
      </c>
      <c r="E40" s="92">
        <v>1</v>
      </c>
      <c r="F40" s="15"/>
      <c r="G40" s="15"/>
      <c r="H40" s="15"/>
      <c r="I40" s="15"/>
      <c r="J40" s="15"/>
      <c r="K40" s="15"/>
      <c r="L40" s="56"/>
      <c r="M40" s="16"/>
      <c r="N40" s="16"/>
      <c r="O40" s="16"/>
      <c r="P40" s="16"/>
    </row>
    <row r="41" spans="1:16" ht="109.5">
      <c r="A41" s="98" t="s">
        <v>75</v>
      </c>
      <c r="B41" s="98" t="s">
        <v>133</v>
      </c>
      <c r="C41" s="100" t="s">
        <v>56</v>
      </c>
      <c r="D41" s="91" t="s">
        <v>200</v>
      </c>
      <c r="E41" s="92">
        <v>1</v>
      </c>
      <c r="F41" s="15"/>
      <c r="G41" s="15"/>
      <c r="H41" s="15"/>
      <c r="I41" s="15"/>
      <c r="J41" s="15"/>
      <c r="K41" s="15"/>
      <c r="L41" s="56"/>
      <c r="M41" s="16"/>
      <c r="N41" s="16"/>
      <c r="O41" s="16"/>
      <c r="P41" s="16"/>
    </row>
    <row r="42" spans="1:16" ht="109.5">
      <c r="A42" s="98" t="s">
        <v>76</v>
      </c>
      <c r="B42" s="98" t="s">
        <v>133</v>
      </c>
      <c r="C42" s="100" t="s">
        <v>57</v>
      </c>
      <c r="D42" s="91" t="s">
        <v>200</v>
      </c>
      <c r="E42" s="92">
        <v>1</v>
      </c>
      <c r="F42" s="15"/>
      <c r="G42" s="15"/>
      <c r="H42" s="15"/>
      <c r="I42" s="15"/>
      <c r="J42" s="15"/>
      <c r="K42" s="15"/>
      <c r="L42" s="56"/>
      <c r="M42" s="16"/>
      <c r="N42" s="16"/>
      <c r="O42" s="16"/>
      <c r="P42" s="16"/>
    </row>
    <row r="43" spans="1:16" ht="120">
      <c r="A43" s="98" t="s">
        <v>77</v>
      </c>
      <c r="B43" s="98" t="s">
        <v>133</v>
      </c>
      <c r="C43" s="100" t="s">
        <v>58</v>
      </c>
      <c r="D43" s="91" t="s">
        <v>200</v>
      </c>
      <c r="E43" s="92">
        <v>1</v>
      </c>
      <c r="F43" s="15"/>
      <c r="G43" s="15"/>
      <c r="H43" s="15"/>
      <c r="I43" s="15"/>
      <c r="J43" s="15"/>
      <c r="K43" s="15"/>
      <c r="L43" s="56"/>
      <c r="M43" s="16"/>
      <c r="N43" s="16"/>
      <c r="O43" s="16"/>
      <c r="P43" s="16"/>
    </row>
    <row r="44" spans="1:16" ht="60">
      <c r="A44" s="98" t="s">
        <v>78</v>
      </c>
      <c r="B44" s="98" t="s">
        <v>133</v>
      </c>
      <c r="C44" s="100" t="s">
        <v>59</v>
      </c>
      <c r="D44" s="91" t="s">
        <v>200</v>
      </c>
      <c r="E44" s="92">
        <v>1</v>
      </c>
      <c r="F44" s="15"/>
      <c r="G44" s="15"/>
      <c r="H44" s="15"/>
      <c r="I44" s="15"/>
      <c r="J44" s="15"/>
      <c r="K44" s="15"/>
      <c r="L44" s="56"/>
      <c r="M44" s="16"/>
      <c r="N44" s="16"/>
      <c r="O44" s="16"/>
      <c r="P44" s="16"/>
    </row>
    <row r="45" spans="1:16" ht="45">
      <c r="A45" s="98" t="s">
        <v>79</v>
      </c>
      <c r="B45" s="98" t="s">
        <v>133</v>
      </c>
      <c r="C45" s="100" t="s">
        <v>60</v>
      </c>
      <c r="D45" s="91" t="s">
        <v>184</v>
      </c>
      <c r="E45" s="92">
        <v>62</v>
      </c>
      <c r="F45" s="15"/>
      <c r="G45" s="15"/>
      <c r="H45" s="15"/>
      <c r="I45" s="15"/>
      <c r="J45" s="15"/>
      <c r="K45" s="15"/>
      <c r="L45" s="56"/>
      <c r="M45" s="16"/>
      <c r="N45" s="16"/>
      <c r="O45" s="16"/>
      <c r="P45" s="16"/>
    </row>
    <row r="46" spans="1:16" ht="45">
      <c r="A46" s="98" t="s">
        <v>80</v>
      </c>
      <c r="B46" s="98" t="s">
        <v>133</v>
      </c>
      <c r="C46" s="100" t="s">
        <v>61</v>
      </c>
      <c r="D46" s="91" t="s">
        <v>184</v>
      </c>
      <c r="E46" s="92">
        <v>20.3</v>
      </c>
      <c r="F46" s="15"/>
      <c r="G46" s="15"/>
      <c r="H46" s="15"/>
      <c r="I46" s="15"/>
      <c r="J46" s="15"/>
      <c r="K46" s="15"/>
      <c r="L46" s="56"/>
      <c r="M46" s="16"/>
      <c r="N46" s="16"/>
      <c r="O46" s="16"/>
      <c r="P46" s="16"/>
    </row>
    <row r="47" spans="1:16" ht="45">
      <c r="A47" s="98" t="s">
        <v>81</v>
      </c>
      <c r="B47" s="98" t="s">
        <v>133</v>
      </c>
      <c r="C47" s="100" t="s">
        <v>62</v>
      </c>
      <c r="D47" s="91" t="s">
        <v>184</v>
      </c>
      <c r="E47" s="92">
        <v>5.6</v>
      </c>
      <c r="F47" s="15"/>
      <c r="G47" s="15"/>
      <c r="H47" s="15"/>
      <c r="I47" s="15"/>
      <c r="J47" s="15"/>
      <c r="K47" s="15"/>
      <c r="L47" s="56"/>
      <c r="M47" s="16"/>
      <c r="N47" s="16"/>
      <c r="O47" s="16"/>
      <c r="P47" s="16"/>
    </row>
    <row r="48" spans="1:16" ht="60">
      <c r="A48" s="98" t="s">
        <v>82</v>
      </c>
      <c r="B48" s="98" t="s">
        <v>133</v>
      </c>
      <c r="C48" s="100" t="s">
        <v>63</v>
      </c>
      <c r="D48" s="91" t="s">
        <v>200</v>
      </c>
      <c r="E48" s="92">
        <v>5</v>
      </c>
      <c r="F48" s="15"/>
      <c r="G48" s="15"/>
      <c r="H48" s="15"/>
      <c r="I48" s="15"/>
      <c r="J48" s="15"/>
      <c r="K48" s="15"/>
      <c r="L48" s="56"/>
      <c r="M48" s="16"/>
      <c r="N48" s="16"/>
      <c r="O48" s="16"/>
      <c r="P48" s="16"/>
    </row>
    <row r="49" spans="1:16" ht="15">
      <c r="A49" s="98" t="s">
        <v>83</v>
      </c>
      <c r="B49" s="98" t="s">
        <v>133</v>
      </c>
      <c r="C49" s="100" t="s">
        <v>64</v>
      </c>
      <c r="D49" s="102" t="s">
        <v>186</v>
      </c>
      <c r="E49" s="103">
        <v>1</v>
      </c>
      <c r="F49" s="15"/>
      <c r="G49" s="15"/>
      <c r="H49" s="15"/>
      <c r="I49" s="15"/>
      <c r="J49" s="15"/>
      <c r="K49" s="15"/>
      <c r="L49" s="56"/>
      <c r="M49" s="16"/>
      <c r="N49" s="16"/>
      <c r="O49" s="16"/>
      <c r="P49" s="16"/>
    </row>
    <row r="50" spans="1:16" ht="60">
      <c r="A50" s="98" t="s">
        <v>84</v>
      </c>
      <c r="B50" s="98" t="s">
        <v>133</v>
      </c>
      <c r="C50" s="134" t="s">
        <v>65</v>
      </c>
      <c r="D50" s="104" t="s">
        <v>200</v>
      </c>
      <c r="E50" s="105">
        <v>1</v>
      </c>
      <c r="F50" s="15"/>
      <c r="G50" s="15"/>
      <c r="H50" s="15"/>
      <c r="I50" s="15"/>
      <c r="J50" s="15"/>
      <c r="K50" s="15"/>
      <c r="L50" s="56"/>
      <c r="M50" s="16"/>
      <c r="N50" s="16"/>
      <c r="O50" s="16"/>
      <c r="P50" s="16"/>
    </row>
    <row r="51" spans="1:16" ht="30.75" thickBot="1">
      <c r="A51" s="98" t="s">
        <v>85</v>
      </c>
      <c r="B51" s="98" t="s">
        <v>133</v>
      </c>
      <c r="C51" s="135" t="s">
        <v>66</v>
      </c>
      <c r="D51" s="106" t="s">
        <v>200</v>
      </c>
      <c r="E51" s="107">
        <v>1</v>
      </c>
      <c r="F51" s="15"/>
      <c r="G51" s="15"/>
      <c r="H51" s="15"/>
      <c r="I51" s="15"/>
      <c r="J51" s="15"/>
      <c r="K51" s="15"/>
      <c r="L51" s="56"/>
      <c r="M51" s="16"/>
      <c r="N51" s="16"/>
      <c r="O51" s="16"/>
      <c r="P51" s="16"/>
    </row>
    <row r="52" spans="1:16" ht="15.75" customHeight="1" thickTop="1">
      <c r="A52" s="167" t="s">
        <v>144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9"/>
      <c r="L52" s="53">
        <f>SUM(L15:L51)</f>
        <v>0</v>
      </c>
      <c r="M52" s="37">
        <f>SUM(M15:M51)</f>
        <v>0</v>
      </c>
      <c r="N52" s="37">
        <f>SUM(N15:N51)</f>
        <v>0</v>
      </c>
      <c r="O52" s="37">
        <f>SUM(O15:O51)</f>
        <v>0</v>
      </c>
      <c r="P52" s="37">
        <f>SUM(P15:P51)</f>
        <v>0</v>
      </c>
    </row>
    <row r="53" spans="1:16">
      <c r="A53" s="170" t="s">
        <v>132</v>
      </c>
      <c r="B53" s="171"/>
      <c r="C53" s="171"/>
      <c r="D53" s="171"/>
      <c r="E53" s="171"/>
      <c r="F53" s="171"/>
      <c r="G53" s="171"/>
      <c r="H53" s="171"/>
      <c r="I53" s="171"/>
      <c r="J53" s="171"/>
      <c r="K53" s="172"/>
      <c r="L53" s="99"/>
      <c r="M53" s="45"/>
      <c r="N53" s="45">
        <f>ROUND(N52*1.5/100,2)</f>
        <v>0</v>
      </c>
      <c r="O53" s="45"/>
      <c r="P53" s="45">
        <f>SUM(M53:O53)</f>
        <v>0</v>
      </c>
    </row>
    <row r="54" spans="1:16" ht="15" thickBot="1">
      <c r="A54" s="154" t="s">
        <v>182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6"/>
      <c r="L54" s="55"/>
      <c r="M54" s="27">
        <f>SUM(M52:M53)</f>
        <v>0</v>
      </c>
      <c r="N54" s="27">
        <f>SUM(N52:N53)</f>
        <v>0</v>
      </c>
      <c r="O54" s="27">
        <f>SUM(O52:O53)</f>
        <v>0</v>
      </c>
      <c r="P54" s="27">
        <f>SUM(P52:P53)</f>
        <v>0</v>
      </c>
    </row>
    <row r="55" spans="1:16" ht="15" thickTop="1"/>
    <row r="56" spans="1:16">
      <c r="O56" s="23"/>
      <c r="P56" s="61"/>
    </row>
    <row r="58" spans="1:16" ht="15">
      <c r="A58" s="150" t="s">
        <v>146</v>
      </c>
      <c r="B58" s="150"/>
      <c r="C58" s="7"/>
      <c r="D58" s="8"/>
      <c r="E58" s="8"/>
      <c r="F58" s="146"/>
      <c r="G58" s="146"/>
      <c r="H58" s="6"/>
      <c r="I58" s="4" t="s">
        <v>164</v>
      </c>
      <c r="J58" s="8"/>
      <c r="K58" s="8"/>
      <c r="L58" s="8"/>
      <c r="M58" s="8"/>
      <c r="N58"/>
      <c r="O58"/>
      <c r="P58" s="6"/>
    </row>
    <row r="59" spans="1:16">
      <c r="A59" s="6"/>
      <c r="B59" s="151" t="s">
        <v>147</v>
      </c>
      <c r="C59" s="151"/>
      <c r="D59" s="151"/>
      <c r="E59" s="151"/>
      <c r="F59" s="151"/>
      <c r="G59" s="151"/>
      <c r="I59" s="6"/>
      <c r="J59" s="147" t="s">
        <v>147</v>
      </c>
      <c r="K59" s="147"/>
      <c r="L59" s="147"/>
      <c r="M59" s="147"/>
      <c r="N59" s="147"/>
      <c r="O59" s="147"/>
      <c r="P59" s="6"/>
    </row>
    <row r="60" spans="1:16">
      <c r="A60" s="1"/>
      <c r="B60" s="79" t="s">
        <v>165</v>
      </c>
      <c r="C60" s="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</sheetData>
  <mergeCells count="18">
    <mergeCell ref="A1:P1"/>
    <mergeCell ref="A2:P2"/>
    <mergeCell ref="A3:P3"/>
    <mergeCell ref="A53:K53"/>
    <mergeCell ref="L9:N9"/>
    <mergeCell ref="A12:A13"/>
    <mergeCell ref="B12:B13"/>
    <mergeCell ref="C12:C13"/>
    <mergeCell ref="A52:K52"/>
    <mergeCell ref="D12:D13"/>
    <mergeCell ref="E12:E13"/>
    <mergeCell ref="F12:K12"/>
    <mergeCell ref="L12:P12"/>
    <mergeCell ref="B59:G59"/>
    <mergeCell ref="J59:O59"/>
    <mergeCell ref="A54:K54"/>
    <mergeCell ref="A58:B58"/>
    <mergeCell ref="F58:G58"/>
  </mergeCells>
  <phoneticPr fontId="23" type="noConversion"/>
  <printOptions horizontalCentered="1"/>
  <pageMargins left="0.39370078740157483" right="0.39370078740157483" top="0.98425196850393704" bottom="0.39370078740157483" header="0.19685039370078741" footer="0.19685039370078741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P39"/>
  <sheetViews>
    <sheetView showZeros="0" view="pageBreakPreview" topLeftCell="A14" zoomScaleNormal="100" workbookViewId="0">
      <selection activeCell="E30" sqref="E30"/>
    </sheetView>
  </sheetViews>
  <sheetFormatPr defaultRowHeight="14.25"/>
  <cols>
    <col min="1" max="1" width="4.85546875" style="60" customWidth="1"/>
    <col min="2" max="2" width="8.5703125" style="60" customWidth="1"/>
    <col min="3" max="3" width="35.28515625" style="60" customWidth="1"/>
    <col min="4" max="4" width="6.140625" style="60" customWidth="1"/>
    <col min="5" max="5" width="7.28515625" style="60" customWidth="1"/>
    <col min="6" max="6" width="6.5703125" style="60" customWidth="1"/>
    <col min="7" max="7" width="6" style="60" customWidth="1"/>
    <col min="8" max="8" width="7" style="60" customWidth="1"/>
    <col min="9" max="9" width="7.140625" style="60" customWidth="1"/>
    <col min="10" max="10" width="8.28515625" style="60" customWidth="1"/>
    <col min="11" max="11" width="7.7109375" style="60" customWidth="1"/>
    <col min="12" max="12" width="7.140625" style="60" customWidth="1"/>
    <col min="13" max="13" width="10" style="60" customWidth="1"/>
    <col min="14" max="14" width="10.140625" style="60" customWidth="1"/>
    <col min="15" max="15" width="9.85546875" style="60" customWidth="1"/>
    <col min="16" max="16" width="11.140625" style="60" customWidth="1"/>
    <col min="17" max="190" width="9.140625" style="60"/>
    <col min="191" max="191" width="4.85546875" style="60" customWidth="1"/>
    <col min="192" max="192" width="7.7109375" style="60" customWidth="1"/>
    <col min="193" max="193" width="38.140625" style="60" customWidth="1"/>
    <col min="194" max="194" width="6.140625" style="60" customWidth="1"/>
    <col min="195" max="195" width="7.28515625" style="60" customWidth="1"/>
    <col min="196" max="196" width="6.5703125" style="60" customWidth="1"/>
    <col min="197" max="197" width="6" style="60" customWidth="1"/>
    <col min="198" max="198" width="7" style="60" customWidth="1"/>
    <col min="199" max="199" width="9.28515625" style="60" customWidth="1"/>
    <col min="200" max="200" width="7" style="60" customWidth="1"/>
    <col min="201" max="201" width="7.7109375" style="60" customWidth="1"/>
    <col min="202" max="202" width="7.28515625" style="60" customWidth="1"/>
    <col min="203" max="203" width="10" style="60" customWidth="1"/>
    <col min="204" max="204" width="10.140625" style="60" customWidth="1"/>
    <col min="205" max="205" width="9.85546875" style="60" customWidth="1"/>
    <col min="206" max="206" width="11.140625" style="60" customWidth="1"/>
    <col min="207" max="207" width="2.85546875" style="60" customWidth="1"/>
    <col min="208" max="208" width="2" style="60" customWidth="1"/>
    <col min="209" max="210" width="9.140625" style="60"/>
    <col min="211" max="211" width="41.7109375" style="60" customWidth="1"/>
    <col min="212" max="16384" width="9.140625" style="60"/>
  </cols>
  <sheetData>
    <row r="1" spans="1:16" s="58" customFormat="1" ht="18">
      <c r="A1" s="158" t="s">
        <v>208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s="58" customFormat="1">
      <c r="A2" s="159" t="s">
        <v>86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s="58" customFormat="1">
      <c r="A3" s="160" t="s">
        <v>148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58" customFormat="1"/>
    <row r="5" spans="1:16" s="58" customFormat="1">
      <c r="A5" s="13" t="s">
        <v>24</v>
      </c>
      <c r="B5" s="13"/>
      <c r="C5" s="18"/>
    </row>
    <row r="6" spans="1:16" s="58" customFormat="1">
      <c r="A6" s="13" t="s">
        <v>25</v>
      </c>
      <c r="B6" s="13"/>
      <c r="C6" s="18"/>
    </row>
    <row r="7" spans="1:16" s="58" customFormat="1">
      <c r="A7" s="13" t="s">
        <v>26</v>
      </c>
      <c r="B7" s="13"/>
      <c r="C7" s="18"/>
    </row>
    <row r="8" spans="1:16" s="58" customFormat="1">
      <c r="A8" s="13" t="s">
        <v>149</v>
      </c>
      <c r="B8" s="13"/>
      <c r="C8" s="21"/>
    </row>
    <row r="9" spans="1:16" s="58" customFormat="1">
      <c r="A9" s="18" t="s">
        <v>27</v>
      </c>
      <c r="K9" s="59"/>
      <c r="L9" s="164" t="s">
        <v>166</v>
      </c>
      <c r="M9" s="164"/>
      <c r="N9" s="164"/>
      <c r="O9" s="5" t="s">
        <v>167</v>
      </c>
      <c r="P9" s="78">
        <f>P33</f>
        <v>0</v>
      </c>
    </row>
    <row r="10" spans="1:16" s="58" customFormat="1">
      <c r="J10" s="22"/>
      <c r="K10" s="18"/>
      <c r="L10" s="18"/>
      <c r="M10" s="22" t="s">
        <v>206</v>
      </c>
      <c r="P10" s="24"/>
    </row>
    <row r="12" spans="1:16">
      <c r="A12" s="165" t="s">
        <v>168</v>
      </c>
      <c r="B12" s="165" t="s">
        <v>169</v>
      </c>
      <c r="C12" s="166" t="s">
        <v>170</v>
      </c>
      <c r="D12" s="152" t="s">
        <v>171</v>
      </c>
      <c r="E12" s="152" t="s">
        <v>172</v>
      </c>
      <c r="F12" s="153" t="s">
        <v>173</v>
      </c>
      <c r="G12" s="153"/>
      <c r="H12" s="153"/>
      <c r="I12" s="153"/>
      <c r="J12" s="153"/>
      <c r="K12" s="153"/>
      <c r="L12" s="153" t="s">
        <v>174</v>
      </c>
      <c r="M12" s="153"/>
      <c r="N12" s="153"/>
      <c r="O12" s="153"/>
      <c r="P12" s="153"/>
    </row>
    <row r="13" spans="1:16" ht="66.599999999999994" customHeight="1">
      <c r="A13" s="165"/>
      <c r="B13" s="165"/>
      <c r="C13" s="166"/>
      <c r="D13" s="152"/>
      <c r="E13" s="152"/>
      <c r="F13" s="48" t="s">
        <v>175</v>
      </c>
      <c r="G13" s="48" t="s">
        <v>176</v>
      </c>
      <c r="H13" s="48" t="s">
        <v>177</v>
      </c>
      <c r="I13" s="48" t="s">
        <v>158</v>
      </c>
      <c r="J13" s="48" t="s">
        <v>178</v>
      </c>
      <c r="K13" s="48" t="s">
        <v>179</v>
      </c>
      <c r="L13" s="48" t="s">
        <v>180</v>
      </c>
      <c r="M13" s="48" t="s">
        <v>177</v>
      </c>
      <c r="N13" s="48" t="s">
        <v>158</v>
      </c>
      <c r="O13" s="48" t="s">
        <v>178</v>
      </c>
      <c r="P13" s="48" t="s">
        <v>181</v>
      </c>
    </row>
    <row r="14" spans="1:16" ht="38.25" customHeight="1">
      <c r="A14" s="48"/>
      <c r="B14" s="52"/>
      <c r="C14" s="47" t="s">
        <v>87</v>
      </c>
      <c r="D14" s="49"/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ht="15.75">
      <c r="A15" s="98"/>
      <c r="B15" s="98"/>
      <c r="C15" s="116" t="s">
        <v>88</v>
      </c>
      <c r="D15" s="108"/>
      <c r="E15" s="107"/>
      <c r="F15" s="15"/>
      <c r="G15" s="15"/>
      <c r="H15" s="15"/>
      <c r="I15" s="15"/>
      <c r="J15" s="15"/>
      <c r="K15" s="15"/>
      <c r="L15" s="56"/>
      <c r="M15" s="16"/>
      <c r="N15" s="16"/>
      <c r="O15" s="16"/>
      <c r="P15" s="16"/>
    </row>
    <row r="16" spans="1:16" ht="45">
      <c r="A16" s="98" t="s">
        <v>183</v>
      </c>
      <c r="B16" s="98" t="s">
        <v>133</v>
      </c>
      <c r="C16" s="109" t="s">
        <v>89</v>
      </c>
      <c r="D16" s="108" t="s">
        <v>90</v>
      </c>
      <c r="E16" s="110">
        <v>0.98</v>
      </c>
      <c r="F16" s="15"/>
      <c r="G16" s="15"/>
      <c r="H16" s="15"/>
      <c r="I16" s="15"/>
      <c r="J16" s="15"/>
      <c r="K16" s="15"/>
      <c r="L16" s="56"/>
      <c r="M16" s="16"/>
      <c r="N16" s="16"/>
      <c r="O16" s="16"/>
      <c r="P16" s="16"/>
    </row>
    <row r="17" spans="1:16" ht="15">
      <c r="A17" s="98" t="s">
        <v>185</v>
      </c>
      <c r="B17" s="98" t="s">
        <v>133</v>
      </c>
      <c r="C17" s="111" t="s">
        <v>91</v>
      </c>
      <c r="D17" s="112" t="s">
        <v>186</v>
      </c>
      <c r="E17" s="113">
        <v>13</v>
      </c>
      <c r="F17" s="15"/>
      <c r="G17" s="15"/>
      <c r="H17" s="15"/>
      <c r="I17" s="15"/>
      <c r="J17" s="15"/>
      <c r="K17" s="15"/>
      <c r="L17" s="56"/>
      <c r="M17" s="16"/>
      <c r="N17" s="16"/>
      <c r="O17" s="16"/>
      <c r="P17" s="16"/>
    </row>
    <row r="18" spans="1:16" ht="60">
      <c r="A18" s="98" t="s">
        <v>187</v>
      </c>
      <c r="B18" s="98" t="s">
        <v>133</v>
      </c>
      <c r="C18" s="109" t="s">
        <v>92</v>
      </c>
      <c r="D18" s="108" t="s">
        <v>93</v>
      </c>
      <c r="E18" s="92">
        <v>1</v>
      </c>
      <c r="F18" s="15"/>
      <c r="G18" s="15"/>
      <c r="H18" s="15"/>
      <c r="I18" s="15"/>
      <c r="J18" s="15"/>
      <c r="K18" s="15"/>
      <c r="L18" s="56"/>
      <c r="M18" s="16"/>
      <c r="N18" s="16"/>
      <c r="O18" s="16"/>
      <c r="P18" s="16"/>
    </row>
    <row r="19" spans="1:16" ht="15.75">
      <c r="A19" s="98"/>
      <c r="B19" s="98"/>
      <c r="C19" s="116" t="s">
        <v>209</v>
      </c>
      <c r="D19" s="108"/>
      <c r="E19" s="92"/>
      <c r="F19" s="15"/>
      <c r="G19" s="15"/>
      <c r="H19" s="15"/>
      <c r="I19" s="15"/>
      <c r="J19" s="15"/>
      <c r="K19" s="15"/>
      <c r="L19" s="56"/>
      <c r="M19" s="16"/>
      <c r="N19" s="16"/>
      <c r="O19" s="16"/>
      <c r="P19" s="16"/>
    </row>
    <row r="20" spans="1:16" ht="15">
      <c r="A20" s="98" t="s">
        <v>188</v>
      </c>
      <c r="B20" s="98" t="s">
        <v>133</v>
      </c>
      <c r="C20" s="114" t="s">
        <v>94</v>
      </c>
      <c r="D20" s="115" t="s">
        <v>95</v>
      </c>
      <c r="E20" s="92">
        <v>2</v>
      </c>
      <c r="F20" s="15"/>
      <c r="G20" s="15"/>
      <c r="H20" s="15"/>
      <c r="I20" s="15"/>
      <c r="J20" s="15"/>
      <c r="K20" s="15"/>
      <c r="L20" s="56"/>
      <c r="M20" s="16"/>
      <c r="N20" s="16"/>
      <c r="O20" s="16"/>
      <c r="P20" s="16"/>
    </row>
    <row r="21" spans="1:16" ht="15">
      <c r="A21" s="98" t="s">
        <v>189</v>
      </c>
      <c r="B21" s="98" t="s">
        <v>133</v>
      </c>
      <c r="C21" s="114" t="s">
        <v>96</v>
      </c>
      <c r="D21" s="115" t="s">
        <v>186</v>
      </c>
      <c r="E21" s="92">
        <v>10</v>
      </c>
      <c r="F21" s="15"/>
      <c r="G21" s="15"/>
      <c r="H21" s="15"/>
      <c r="I21" s="15"/>
      <c r="J21" s="15"/>
      <c r="K21" s="15"/>
      <c r="L21" s="56"/>
      <c r="M21" s="16"/>
      <c r="N21" s="16"/>
      <c r="O21" s="16"/>
      <c r="P21" s="16"/>
    </row>
    <row r="22" spans="1:16" ht="15">
      <c r="A22" s="98" t="s">
        <v>190</v>
      </c>
      <c r="B22" s="98" t="s">
        <v>133</v>
      </c>
      <c r="C22" s="114" t="s">
        <v>97</v>
      </c>
      <c r="D22" s="115" t="s">
        <v>186</v>
      </c>
      <c r="E22" s="93">
        <v>163</v>
      </c>
      <c r="F22" s="15"/>
      <c r="G22" s="15"/>
      <c r="H22" s="15"/>
      <c r="I22" s="15"/>
      <c r="J22" s="15"/>
      <c r="K22" s="15"/>
      <c r="L22" s="56"/>
      <c r="M22" s="16"/>
      <c r="N22" s="16"/>
      <c r="O22" s="16"/>
      <c r="P22" s="16"/>
    </row>
    <row r="23" spans="1:16" ht="15">
      <c r="A23" s="98" t="s">
        <v>192</v>
      </c>
      <c r="B23" s="98" t="s">
        <v>133</v>
      </c>
      <c r="C23" s="114" t="s">
        <v>98</v>
      </c>
      <c r="D23" s="115" t="s">
        <v>186</v>
      </c>
      <c r="E23" s="93">
        <v>30</v>
      </c>
      <c r="F23" s="15"/>
      <c r="G23" s="15"/>
      <c r="H23" s="15"/>
      <c r="I23" s="15"/>
      <c r="J23" s="15"/>
      <c r="K23" s="15"/>
      <c r="L23" s="56"/>
      <c r="M23" s="16"/>
      <c r="N23" s="16"/>
      <c r="O23" s="16"/>
      <c r="P23" s="16"/>
    </row>
    <row r="24" spans="1:16" ht="15">
      <c r="A24" s="98" t="s">
        <v>193</v>
      </c>
      <c r="B24" s="98" t="s">
        <v>133</v>
      </c>
      <c r="C24" s="114" t="s">
        <v>99</v>
      </c>
      <c r="D24" s="115" t="s">
        <v>186</v>
      </c>
      <c r="E24" s="93">
        <v>13</v>
      </c>
      <c r="F24" s="15"/>
      <c r="G24" s="15"/>
      <c r="H24" s="15"/>
      <c r="I24" s="15"/>
      <c r="J24" s="15"/>
      <c r="K24" s="15"/>
      <c r="L24" s="56"/>
      <c r="M24" s="16"/>
      <c r="N24" s="16"/>
      <c r="O24" s="16"/>
      <c r="P24" s="16"/>
    </row>
    <row r="25" spans="1:16" ht="15">
      <c r="A25" s="98" t="s">
        <v>194</v>
      </c>
      <c r="B25" s="98" t="s">
        <v>133</v>
      </c>
      <c r="C25" s="114" t="s">
        <v>100</v>
      </c>
      <c r="D25" s="115" t="s">
        <v>186</v>
      </c>
      <c r="E25" s="93">
        <v>13</v>
      </c>
      <c r="F25" s="15"/>
      <c r="G25" s="15"/>
      <c r="H25" s="15"/>
      <c r="I25" s="15"/>
      <c r="J25" s="15"/>
      <c r="K25" s="15"/>
      <c r="L25" s="56"/>
      <c r="M25" s="16"/>
      <c r="N25" s="16"/>
      <c r="O25" s="16"/>
      <c r="P25" s="16"/>
    </row>
    <row r="26" spans="1:16" ht="15">
      <c r="A26" s="98" t="s">
        <v>195</v>
      </c>
      <c r="B26" s="98" t="s">
        <v>133</v>
      </c>
      <c r="C26" s="114" t="s">
        <v>101</v>
      </c>
      <c r="D26" s="115" t="s">
        <v>186</v>
      </c>
      <c r="E26" s="93">
        <v>13</v>
      </c>
      <c r="F26" s="15"/>
      <c r="G26" s="15"/>
      <c r="H26" s="15"/>
      <c r="I26" s="15"/>
      <c r="J26" s="15"/>
      <c r="K26" s="15"/>
      <c r="L26" s="56"/>
      <c r="M26" s="16"/>
      <c r="N26" s="16"/>
      <c r="O26" s="16"/>
      <c r="P26" s="16"/>
    </row>
    <row r="27" spans="1:16" ht="15">
      <c r="A27" s="98" t="s">
        <v>196</v>
      </c>
      <c r="B27" s="98" t="s">
        <v>133</v>
      </c>
      <c r="C27" s="114" t="s">
        <v>102</v>
      </c>
      <c r="D27" s="115" t="s">
        <v>186</v>
      </c>
      <c r="E27" s="93">
        <v>2</v>
      </c>
      <c r="F27" s="15"/>
      <c r="G27" s="15"/>
      <c r="H27" s="15"/>
      <c r="I27" s="15"/>
      <c r="J27" s="15"/>
      <c r="K27" s="15"/>
      <c r="L27" s="56"/>
      <c r="M27" s="16"/>
      <c r="N27" s="16"/>
      <c r="O27" s="16"/>
      <c r="P27" s="16"/>
    </row>
    <row r="28" spans="1:16" ht="15">
      <c r="A28" s="98" t="s">
        <v>197</v>
      </c>
      <c r="B28" s="98" t="s">
        <v>133</v>
      </c>
      <c r="C28" s="114" t="s">
        <v>103</v>
      </c>
      <c r="D28" s="115" t="s">
        <v>186</v>
      </c>
      <c r="E28" s="93">
        <v>31</v>
      </c>
      <c r="F28" s="15"/>
      <c r="G28" s="15"/>
      <c r="H28" s="15"/>
      <c r="I28" s="15"/>
      <c r="J28" s="15"/>
      <c r="K28" s="15"/>
      <c r="L28" s="56"/>
      <c r="M28" s="16"/>
      <c r="N28" s="16"/>
      <c r="O28" s="16"/>
      <c r="P28" s="16"/>
    </row>
    <row r="29" spans="1:16" ht="31.5">
      <c r="A29" s="98"/>
      <c r="B29" s="98"/>
      <c r="C29" s="117" t="s">
        <v>104</v>
      </c>
      <c r="D29" s="108"/>
      <c r="E29" s="93"/>
      <c r="F29" s="15"/>
      <c r="G29" s="15"/>
      <c r="H29" s="15"/>
      <c r="I29" s="15"/>
      <c r="J29" s="15"/>
      <c r="K29" s="15"/>
      <c r="L29" s="56"/>
      <c r="M29" s="16"/>
      <c r="N29" s="16"/>
      <c r="O29" s="16"/>
      <c r="P29" s="16"/>
    </row>
    <row r="30" spans="1:16" ht="180.75" thickBot="1">
      <c r="A30" s="98" t="s">
        <v>198</v>
      </c>
      <c r="B30" s="98" t="s">
        <v>133</v>
      </c>
      <c r="C30" s="109" t="s">
        <v>105</v>
      </c>
      <c r="D30" s="108" t="s">
        <v>184</v>
      </c>
      <c r="E30" s="93">
        <v>780</v>
      </c>
      <c r="F30" s="15"/>
      <c r="G30" s="15"/>
      <c r="H30" s="15"/>
      <c r="I30" s="15"/>
      <c r="J30" s="15"/>
      <c r="K30" s="15"/>
      <c r="L30" s="56"/>
      <c r="M30" s="16"/>
      <c r="N30" s="16"/>
      <c r="O30" s="16"/>
      <c r="P30" s="16"/>
    </row>
    <row r="31" spans="1:16" ht="15.75" customHeight="1" thickTop="1">
      <c r="A31" s="167" t="s">
        <v>144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9"/>
      <c r="L31" s="53">
        <f>SUM(L15:L30)</f>
        <v>0</v>
      </c>
      <c r="M31" s="37">
        <f>SUM(M15:M30)</f>
        <v>0</v>
      </c>
      <c r="N31" s="37">
        <f>SUM(N15:N30)</f>
        <v>0</v>
      </c>
      <c r="O31" s="37">
        <f>SUM(O15:O30)</f>
        <v>0</v>
      </c>
      <c r="P31" s="37">
        <f>SUM(P15:P30)</f>
        <v>0</v>
      </c>
    </row>
    <row r="32" spans="1:16">
      <c r="A32" s="170" t="s">
        <v>132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2"/>
      <c r="L32" s="99"/>
      <c r="M32" s="45"/>
      <c r="N32" s="45">
        <f>ROUND(N31*1.5/100,2)</f>
        <v>0</v>
      </c>
      <c r="O32" s="45"/>
      <c r="P32" s="45">
        <f>SUM(M32:O32)</f>
        <v>0</v>
      </c>
    </row>
    <row r="33" spans="1:16" ht="15" thickBot="1">
      <c r="A33" s="154" t="s">
        <v>182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6"/>
      <c r="L33" s="55"/>
      <c r="M33" s="27">
        <f>SUM(M31:M32)</f>
        <v>0</v>
      </c>
      <c r="N33" s="27">
        <f>SUM(N31:N32)</f>
        <v>0</v>
      </c>
      <c r="O33" s="27">
        <f>SUM(O31:O32)</f>
        <v>0</v>
      </c>
      <c r="P33" s="27">
        <f>SUM(P31:P32)</f>
        <v>0</v>
      </c>
    </row>
    <row r="34" spans="1:16" ht="15" thickTop="1"/>
    <row r="35" spans="1:16">
      <c r="O35" s="23"/>
      <c r="P35" s="61"/>
    </row>
    <row r="37" spans="1:16" ht="15">
      <c r="A37" s="150" t="s">
        <v>146</v>
      </c>
      <c r="B37" s="150"/>
      <c r="C37" s="7"/>
      <c r="D37" s="8"/>
      <c r="E37" s="8"/>
      <c r="F37" s="146"/>
      <c r="G37" s="146"/>
      <c r="H37" s="6"/>
      <c r="I37" s="4" t="s">
        <v>164</v>
      </c>
      <c r="J37" s="8"/>
      <c r="K37" s="8"/>
      <c r="L37" s="8"/>
      <c r="M37" s="8"/>
      <c r="N37"/>
      <c r="O37"/>
      <c r="P37" s="6"/>
    </row>
    <row r="38" spans="1:16">
      <c r="A38" s="6"/>
      <c r="B38" s="151" t="s">
        <v>147</v>
      </c>
      <c r="C38" s="151"/>
      <c r="D38" s="151"/>
      <c r="E38" s="151"/>
      <c r="F38" s="151"/>
      <c r="G38" s="151"/>
      <c r="I38" s="6"/>
      <c r="J38" s="147" t="s">
        <v>147</v>
      </c>
      <c r="K38" s="147"/>
      <c r="L38" s="147"/>
      <c r="M38" s="147"/>
      <c r="N38" s="147"/>
      <c r="O38" s="147"/>
      <c r="P38" s="6"/>
    </row>
    <row r="39" spans="1:16">
      <c r="A39" s="1"/>
      <c r="B39" s="79" t="s">
        <v>165</v>
      </c>
      <c r="C39" s="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</sheetData>
  <mergeCells count="18">
    <mergeCell ref="A1:P1"/>
    <mergeCell ref="A2:P2"/>
    <mergeCell ref="A3:P3"/>
    <mergeCell ref="A32:K32"/>
    <mergeCell ref="L9:N9"/>
    <mergeCell ref="A12:A13"/>
    <mergeCell ref="B12:B13"/>
    <mergeCell ref="C12:C13"/>
    <mergeCell ref="A31:K31"/>
    <mergeCell ref="D12:D13"/>
    <mergeCell ref="E12:E13"/>
    <mergeCell ref="F12:K12"/>
    <mergeCell ref="L12:P12"/>
    <mergeCell ref="B38:G38"/>
    <mergeCell ref="J38:O38"/>
    <mergeCell ref="A33:K33"/>
    <mergeCell ref="A37:B37"/>
    <mergeCell ref="F37:G37"/>
  </mergeCells>
  <phoneticPr fontId="23" type="noConversion"/>
  <printOptions horizontalCentered="1"/>
  <pageMargins left="0.39370078740157483" right="0.39370078740157483" top="0.98425196850393704" bottom="0.39370078740157483" header="0.19685039370078741" footer="0.1968503937007874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P40"/>
  <sheetViews>
    <sheetView showZeros="0" view="pageBreakPreview" zoomScaleNormal="100" workbookViewId="0">
      <selection activeCell="C22" sqref="C22"/>
    </sheetView>
  </sheetViews>
  <sheetFormatPr defaultRowHeight="14.25"/>
  <cols>
    <col min="1" max="1" width="4.85546875" style="60" customWidth="1"/>
    <col min="2" max="2" width="8.5703125" style="60" customWidth="1"/>
    <col min="3" max="3" width="35.28515625" style="60" customWidth="1"/>
    <col min="4" max="4" width="6.140625" style="60" customWidth="1"/>
    <col min="5" max="5" width="7.28515625" style="60" customWidth="1"/>
    <col min="6" max="6" width="6.5703125" style="60" customWidth="1"/>
    <col min="7" max="7" width="6" style="60" customWidth="1"/>
    <col min="8" max="8" width="7" style="60" customWidth="1"/>
    <col min="9" max="9" width="7.140625" style="60" customWidth="1"/>
    <col min="10" max="10" width="8.28515625" style="60" customWidth="1"/>
    <col min="11" max="11" width="7.7109375" style="60" customWidth="1"/>
    <col min="12" max="12" width="7.140625" style="60" customWidth="1"/>
    <col min="13" max="13" width="10" style="60" customWidth="1"/>
    <col min="14" max="14" width="10.140625" style="60" customWidth="1"/>
    <col min="15" max="15" width="9.85546875" style="60" customWidth="1"/>
    <col min="16" max="16" width="11.140625" style="60" customWidth="1"/>
    <col min="17" max="190" width="9.140625" style="60"/>
    <col min="191" max="191" width="4.85546875" style="60" customWidth="1"/>
    <col min="192" max="192" width="7.7109375" style="60" customWidth="1"/>
    <col min="193" max="193" width="38.140625" style="60" customWidth="1"/>
    <col min="194" max="194" width="6.140625" style="60" customWidth="1"/>
    <col min="195" max="195" width="7.28515625" style="60" customWidth="1"/>
    <col min="196" max="196" width="6.5703125" style="60" customWidth="1"/>
    <col min="197" max="197" width="6" style="60" customWidth="1"/>
    <col min="198" max="198" width="7" style="60" customWidth="1"/>
    <col min="199" max="199" width="9.28515625" style="60" customWidth="1"/>
    <col min="200" max="200" width="7" style="60" customWidth="1"/>
    <col min="201" max="201" width="7.7109375" style="60" customWidth="1"/>
    <col min="202" max="202" width="7.28515625" style="60" customWidth="1"/>
    <col min="203" max="203" width="10" style="60" customWidth="1"/>
    <col min="204" max="204" width="10.140625" style="60" customWidth="1"/>
    <col min="205" max="205" width="9.85546875" style="60" customWidth="1"/>
    <col min="206" max="206" width="11.140625" style="60" customWidth="1"/>
    <col min="207" max="207" width="2.85546875" style="60" customWidth="1"/>
    <col min="208" max="208" width="2" style="60" customWidth="1"/>
    <col min="209" max="210" width="9.140625" style="60"/>
    <col min="211" max="211" width="41.7109375" style="60" customWidth="1"/>
    <col min="212" max="16384" width="9.140625" style="60"/>
  </cols>
  <sheetData>
    <row r="1" spans="1:16" s="58" customFormat="1" ht="18">
      <c r="A1" s="158" t="s">
        <v>125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s="58" customFormat="1">
      <c r="A2" s="159" t="s">
        <v>107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s="58" customFormat="1">
      <c r="A3" s="160" t="s">
        <v>148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58" customFormat="1"/>
    <row r="5" spans="1:16" s="58" customFormat="1">
      <c r="A5" s="13" t="s">
        <v>24</v>
      </c>
      <c r="B5" s="13"/>
      <c r="C5" s="18"/>
    </row>
    <row r="6" spans="1:16" s="58" customFormat="1">
      <c r="A6" s="13" t="s">
        <v>25</v>
      </c>
      <c r="B6" s="13"/>
      <c r="C6" s="18"/>
    </row>
    <row r="7" spans="1:16" s="58" customFormat="1">
      <c r="A7" s="13" t="s">
        <v>26</v>
      </c>
      <c r="B7" s="13"/>
      <c r="C7" s="18"/>
    </row>
    <row r="8" spans="1:16" s="58" customFormat="1">
      <c r="A8" s="13" t="s">
        <v>149</v>
      </c>
      <c r="B8" s="13"/>
      <c r="C8" s="21"/>
    </row>
    <row r="9" spans="1:16" s="58" customFormat="1">
      <c r="A9" s="18" t="s">
        <v>27</v>
      </c>
      <c r="K9" s="59"/>
      <c r="L9" s="164" t="s">
        <v>166</v>
      </c>
      <c r="M9" s="164"/>
      <c r="N9" s="164"/>
      <c r="O9" s="5" t="s">
        <v>167</v>
      </c>
      <c r="P9" s="78">
        <f>P34</f>
        <v>0</v>
      </c>
    </row>
    <row r="10" spans="1:16" s="58" customFormat="1">
      <c r="J10" s="22"/>
      <c r="K10" s="18"/>
      <c r="L10" s="18"/>
      <c r="M10" s="22" t="s">
        <v>206</v>
      </c>
      <c r="P10" s="24"/>
    </row>
    <row r="12" spans="1:16">
      <c r="A12" s="165" t="s">
        <v>168</v>
      </c>
      <c r="B12" s="165" t="s">
        <v>169</v>
      </c>
      <c r="C12" s="166" t="s">
        <v>170</v>
      </c>
      <c r="D12" s="152" t="s">
        <v>171</v>
      </c>
      <c r="E12" s="152" t="s">
        <v>172</v>
      </c>
      <c r="F12" s="153" t="s">
        <v>173</v>
      </c>
      <c r="G12" s="153"/>
      <c r="H12" s="153"/>
      <c r="I12" s="153"/>
      <c r="J12" s="153"/>
      <c r="K12" s="153"/>
      <c r="L12" s="153" t="s">
        <v>174</v>
      </c>
      <c r="M12" s="153"/>
      <c r="N12" s="153"/>
      <c r="O12" s="153"/>
      <c r="P12" s="153"/>
    </row>
    <row r="13" spans="1:16" ht="66.599999999999994" customHeight="1">
      <c r="A13" s="165"/>
      <c r="B13" s="165"/>
      <c r="C13" s="166"/>
      <c r="D13" s="152"/>
      <c r="E13" s="152"/>
      <c r="F13" s="48" t="s">
        <v>175</v>
      </c>
      <c r="G13" s="48" t="s">
        <v>176</v>
      </c>
      <c r="H13" s="48" t="s">
        <v>177</v>
      </c>
      <c r="I13" s="48" t="s">
        <v>158</v>
      </c>
      <c r="J13" s="48" t="s">
        <v>178</v>
      </c>
      <c r="K13" s="48" t="s">
        <v>179</v>
      </c>
      <c r="L13" s="48" t="s">
        <v>180</v>
      </c>
      <c r="M13" s="48" t="s">
        <v>177</v>
      </c>
      <c r="N13" s="48" t="s">
        <v>158</v>
      </c>
      <c r="O13" s="48" t="s">
        <v>178</v>
      </c>
      <c r="P13" s="48" t="s">
        <v>181</v>
      </c>
    </row>
    <row r="14" spans="1:16" ht="15.75">
      <c r="A14" s="48"/>
      <c r="B14" s="52"/>
      <c r="C14" s="130" t="s">
        <v>123</v>
      </c>
      <c r="D14" s="118"/>
      <c r="E14" s="11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ht="30">
      <c r="A15" s="98" t="s">
        <v>183</v>
      </c>
      <c r="B15" s="98" t="s">
        <v>133</v>
      </c>
      <c r="C15" s="95" t="s">
        <v>108</v>
      </c>
      <c r="D15" s="96" t="s">
        <v>184</v>
      </c>
      <c r="E15" s="94">
        <v>510</v>
      </c>
      <c r="F15" s="15"/>
      <c r="G15" s="15"/>
      <c r="H15" s="15"/>
      <c r="I15" s="15"/>
      <c r="J15" s="15"/>
      <c r="K15" s="15"/>
      <c r="L15" s="56"/>
      <c r="M15" s="16"/>
      <c r="N15" s="16"/>
      <c r="O15" s="16"/>
      <c r="P15" s="16"/>
    </row>
    <row r="16" spans="1:16" ht="15">
      <c r="A16" s="98" t="s">
        <v>185</v>
      </c>
      <c r="B16" s="98" t="s">
        <v>133</v>
      </c>
      <c r="C16" s="95" t="s">
        <v>109</v>
      </c>
      <c r="D16" s="96" t="s">
        <v>184</v>
      </c>
      <c r="E16" s="94">
        <v>198</v>
      </c>
      <c r="F16" s="15"/>
      <c r="G16" s="15"/>
      <c r="H16" s="15"/>
      <c r="I16" s="15"/>
      <c r="J16" s="15"/>
      <c r="K16" s="15"/>
      <c r="L16" s="56"/>
      <c r="M16" s="16"/>
      <c r="N16" s="16"/>
      <c r="O16" s="16"/>
      <c r="P16" s="16"/>
    </row>
    <row r="17" spans="1:16" ht="15">
      <c r="A17" s="98" t="s">
        <v>187</v>
      </c>
      <c r="B17" s="98" t="s">
        <v>133</v>
      </c>
      <c r="C17" s="95" t="s">
        <v>110</v>
      </c>
      <c r="D17" s="91" t="s">
        <v>205</v>
      </c>
      <c r="E17" s="94">
        <v>1281</v>
      </c>
      <c r="F17" s="15"/>
      <c r="G17" s="15"/>
      <c r="H17" s="15"/>
      <c r="I17" s="15"/>
      <c r="J17" s="15"/>
      <c r="K17" s="15"/>
      <c r="L17" s="56"/>
      <c r="M17" s="16"/>
      <c r="N17" s="16"/>
      <c r="O17" s="16"/>
      <c r="P17" s="16"/>
    </row>
    <row r="18" spans="1:16" ht="45">
      <c r="A18" s="98" t="s">
        <v>188</v>
      </c>
      <c r="B18" s="98" t="s">
        <v>133</v>
      </c>
      <c r="C18" s="90" t="s">
        <v>111</v>
      </c>
      <c r="D18" s="91" t="s">
        <v>191</v>
      </c>
      <c r="E18" s="94">
        <v>910</v>
      </c>
      <c r="F18" s="15"/>
      <c r="G18" s="15"/>
      <c r="H18" s="15"/>
      <c r="I18" s="15"/>
      <c r="J18" s="15"/>
      <c r="K18" s="15"/>
      <c r="L18" s="56"/>
      <c r="M18" s="16"/>
      <c r="N18" s="16"/>
      <c r="O18" s="16"/>
      <c r="P18" s="16"/>
    </row>
    <row r="19" spans="1:16" ht="45">
      <c r="A19" s="98" t="s">
        <v>189</v>
      </c>
      <c r="B19" s="98" t="s">
        <v>133</v>
      </c>
      <c r="C19" s="90" t="s">
        <v>112</v>
      </c>
      <c r="D19" s="91" t="s">
        <v>191</v>
      </c>
      <c r="E19" s="94">
        <v>3360</v>
      </c>
      <c r="F19" s="15"/>
      <c r="G19" s="15"/>
      <c r="H19" s="15"/>
      <c r="I19" s="15"/>
      <c r="J19" s="15"/>
      <c r="K19" s="15"/>
      <c r="L19" s="56"/>
      <c r="M19" s="16"/>
      <c r="N19" s="16"/>
      <c r="O19" s="16"/>
      <c r="P19" s="16"/>
    </row>
    <row r="20" spans="1:16" ht="30">
      <c r="A20" s="98" t="s">
        <v>190</v>
      </c>
      <c r="B20" s="98" t="s">
        <v>133</v>
      </c>
      <c r="C20" s="90" t="s">
        <v>113</v>
      </c>
      <c r="D20" s="91" t="s">
        <v>191</v>
      </c>
      <c r="E20" s="94">
        <v>689</v>
      </c>
      <c r="F20" s="15"/>
      <c r="G20" s="15"/>
      <c r="H20" s="15"/>
      <c r="I20" s="15"/>
      <c r="J20" s="15"/>
      <c r="K20" s="15"/>
      <c r="L20" s="56"/>
      <c r="M20" s="16"/>
      <c r="N20" s="16"/>
      <c r="O20" s="16"/>
      <c r="P20" s="16"/>
    </row>
    <row r="21" spans="1:16" ht="60">
      <c r="A21" s="98" t="s">
        <v>192</v>
      </c>
      <c r="B21" s="98" t="s">
        <v>133</v>
      </c>
      <c r="C21" s="90" t="s">
        <v>114</v>
      </c>
      <c r="D21" s="91" t="s">
        <v>191</v>
      </c>
      <c r="E21" s="94">
        <v>135</v>
      </c>
      <c r="F21" s="15"/>
      <c r="G21" s="15"/>
      <c r="H21" s="15"/>
      <c r="I21" s="15"/>
      <c r="J21" s="15"/>
      <c r="K21" s="15"/>
      <c r="L21" s="56"/>
      <c r="M21" s="16"/>
      <c r="N21" s="16"/>
      <c r="O21" s="16"/>
      <c r="P21" s="16"/>
    </row>
    <row r="22" spans="1:16" ht="75">
      <c r="A22" s="98" t="s">
        <v>193</v>
      </c>
      <c r="B22" s="98" t="s">
        <v>133</v>
      </c>
      <c r="C22" s="90" t="s">
        <v>115</v>
      </c>
      <c r="D22" s="91" t="s">
        <v>191</v>
      </c>
      <c r="E22" s="94">
        <v>65</v>
      </c>
      <c r="F22" s="15"/>
      <c r="G22" s="15"/>
      <c r="H22" s="15"/>
      <c r="I22" s="15"/>
      <c r="J22" s="15"/>
      <c r="K22" s="15"/>
      <c r="L22" s="56"/>
      <c r="M22" s="16"/>
      <c r="N22" s="16"/>
      <c r="O22" s="16"/>
      <c r="P22" s="16"/>
    </row>
    <row r="23" spans="1:16" ht="30">
      <c r="A23" s="98" t="s">
        <v>194</v>
      </c>
      <c r="B23" s="98" t="s">
        <v>133</v>
      </c>
      <c r="C23" s="90" t="s">
        <v>210</v>
      </c>
      <c r="D23" s="91" t="s">
        <v>191</v>
      </c>
      <c r="E23" s="94">
        <v>3200</v>
      </c>
      <c r="F23" s="15"/>
      <c r="G23" s="15"/>
      <c r="H23" s="15"/>
      <c r="I23" s="15"/>
      <c r="J23" s="15"/>
      <c r="K23" s="15"/>
      <c r="L23" s="56"/>
      <c r="M23" s="16"/>
      <c r="N23" s="16"/>
      <c r="O23" s="16"/>
      <c r="P23" s="16"/>
    </row>
    <row r="24" spans="1:16" ht="60">
      <c r="A24" s="98" t="s">
        <v>195</v>
      </c>
      <c r="B24" s="98" t="s">
        <v>133</v>
      </c>
      <c r="C24" s="90" t="s">
        <v>116</v>
      </c>
      <c r="D24" s="91" t="s">
        <v>191</v>
      </c>
      <c r="E24" s="94">
        <v>120</v>
      </c>
      <c r="F24" s="15"/>
      <c r="G24" s="15"/>
      <c r="H24" s="15"/>
      <c r="I24" s="15"/>
      <c r="J24" s="15"/>
      <c r="K24" s="15"/>
      <c r="L24" s="56"/>
      <c r="M24" s="16"/>
      <c r="N24" s="16"/>
      <c r="O24" s="16"/>
      <c r="P24" s="16"/>
    </row>
    <row r="25" spans="1:16" ht="60">
      <c r="A25" s="98" t="s">
        <v>196</v>
      </c>
      <c r="B25" s="98" t="s">
        <v>133</v>
      </c>
      <c r="C25" s="120" t="s">
        <v>117</v>
      </c>
      <c r="D25" s="101" t="s">
        <v>191</v>
      </c>
      <c r="E25" s="94">
        <v>1300</v>
      </c>
      <c r="F25" s="15"/>
      <c r="G25" s="15"/>
      <c r="H25" s="15"/>
      <c r="I25" s="15"/>
      <c r="J25" s="15"/>
      <c r="K25" s="15"/>
      <c r="L25" s="56"/>
      <c r="M25" s="16"/>
      <c r="N25" s="16"/>
      <c r="O25" s="16"/>
      <c r="P25" s="16"/>
    </row>
    <row r="26" spans="1:16" ht="15">
      <c r="A26" s="98"/>
      <c r="B26" s="98"/>
      <c r="C26" s="90"/>
      <c r="D26" s="91"/>
      <c r="E26" s="119"/>
      <c r="F26" s="15"/>
      <c r="G26" s="15"/>
      <c r="H26" s="15"/>
      <c r="I26" s="15"/>
      <c r="J26" s="15"/>
      <c r="K26" s="15"/>
      <c r="L26" s="56"/>
      <c r="M26" s="16"/>
      <c r="N26" s="16"/>
      <c r="O26" s="16"/>
      <c r="P26" s="16"/>
    </row>
    <row r="27" spans="1:16" ht="15.75">
      <c r="A27" s="98"/>
      <c r="B27" s="98"/>
      <c r="C27" s="130" t="s">
        <v>124</v>
      </c>
      <c r="D27" s="121"/>
      <c r="E27" s="122"/>
      <c r="F27" s="15"/>
      <c r="G27" s="15"/>
      <c r="H27" s="15"/>
      <c r="I27" s="15"/>
      <c r="J27" s="15"/>
      <c r="K27" s="15"/>
      <c r="L27" s="56"/>
      <c r="M27" s="16"/>
      <c r="N27" s="16"/>
      <c r="O27" s="16"/>
      <c r="P27" s="16"/>
    </row>
    <row r="28" spans="1:16" ht="60">
      <c r="A28" s="98" t="s">
        <v>197</v>
      </c>
      <c r="B28" s="98" t="s">
        <v>133</v>
      </c>
      <c r="C28" s="123" t="s">
        <v>118</v>
      </c>
      <c r="D28" s="124" t="s">
        <v>200</v>
      </c>
      <c r="E28" s="125">
        <v>1</v>
      </c>
      <c r="F28" s="15"/>
      <c r="G28" s="15"/>
      <c r="H28" s="15"/>
      <c r="I28" s="15"/>
      <c r="J28" s="15"/>
      <c r="K28" s="15"/>
      <c r="L28" s="56"/>
      <c r="M28" s="16"/>
      <c r="N28" s="16"/>
      <c r="O28" s="16"/>
      <c r="P28" s="16"/>
    </row>
    <row r="29" spans="1:16" ht="60">
      <c r="A29" s="98"/>
      <c r="B29" s="98"/>
      <c r="C29" s="123" t="s">
        <v>119</v>
      </c>
      <c r="D29" s="124"/>
      <c r="E29" s="125"/>
      <c r="F29" s="15"/>
      <c r="G29" s="15"/>
      <c r="H29" s="15"/>
      <c r="I29" s="15"/>
      <c r="J29" s="15"/>
      <c r="K29" s="15"/>
      <c r="L29" s="56"/>
      <c r="M29" s="16"/>
      <c r="N29" s="16"/>
      <c r="O29" s="16"/>
      <c r="P29" s="16"/>
    </row>
    <row r="30" spans="1:16" ht="30">
      <c r="A30" s="98" t="s">
        <v>198</v>
      </c>
      <c r="B30" s="98" t="s">
        <v>133</v>
      </c>
      <c r="C30" s="131" t="s">
        <v>120</v>
      </c>
      <c r="D30" s="126" t="s">
        <v>191</v>
      </c>
      <c r="E30" s="127">
        <v>500</v>
      </c>
      <c r="F30" s="15"/>
      <c r="G30" s="15"/>
      <c r="H30" s="15"/>
      <c r="I30" s="15"/>
      <c r="J30" s="15"/>
      <c r="K30" s="15"/>
      <c r="L30" s="56"/>
      <c r="M30" s="16"/>
      <c r="N30" s="16"/>
      <c r="O30" s="16"/>
      <c r="P30" s="16"/>
    </row>
    <row r="31" spans="1:16" ht="30.75" thickBot="1">
      <c r="A31" s="98" t="s">
        <v>199</v>
      </c>
      <c r="B31" s="98" t="s">
        <v>133</v>
      </c>
      <c r="C31" s="132" t="s">
        <v>121</v>
      </c>
      <c r="D31" s="128" t="s">
        <v>122</v>
      </c>
      <c r="E31" s="129">
        <v>150</v>
      </c>
      <c r="F31" s="15"/>
      <c r="G31" s="15"/>
      <c r="H31" s="15"/>
      <c r="I31" s="15"/>
      <c r="J31" s="15"/>
      <c r="K31" s="15"/>
      <c r="L31" s="56"/>
      <c r="M31" s="16"/>
      <c r="N31" s="16"/>
      <c r="O31" s="16"/>
      <c r="P31" s="16"/>
    </row>
    <row r="32" spans="1:16" ht="15.75" customHeight="1" thickTop="1">
      <c r="A32" s="167" t="s">
        <v>144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9"/>
      <c r="L32" s="53">
        <f>SUM(L15:L31)</f>
        <v>0</v>
      </c>
      <c r="M32" s="37">
        <f>SUM(M15:M31)</f>
        <v>0</v>
      </c>
      <c r="N32" s="37">
        <f>SUM(N15:N31)</f>
        <v>0</v>
      </c>
      <c r="O32" s="37">
        <f>SUM(O15:O31)</f>
        <v>0</v>
      </c>
      <c r="P32" s="37">
        <f>SUM(P15:P31)</f>
        <v>0</v>
      </c>
    </row>
    <row r="33" spans="1:16">
      <c r="A33" s="170" t="s">
        <v>132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2"/>
      <c r="L33" s="99"/>
      <c r="M33" s="45"/>
      <c r="N33" s="45">
        <f>ROUND(N32*1.5/100,2)</f>
        <v>0</v>
      </c>
      <c r="O33" s="45"/>
      <c r="P33" s="45">
        <f>SUM(M33:O33)</f>
        <v>0</v>
      </c>
    </row>
    <row r="34" spans="1:16" ht="15" thickBot="1">
      <c r="A34" s="154" t="s">
        <v>182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6"/>
      <c r="L34" s="55"/>
      <c r="M34" s="27">
        <f>SUM(M32:M33)</f>
        <v>0</v>
      </c>
      <c r="N34" s="27">
        <f>SUM(N32:N33)</f>
        <v>0</v>
      </c>
      <c r="O34" s="27">
        <f>SUM(O32:O33)</f>
        <v>0</v>
      </c>
      <c r="P34" s="27">
        <f>SUM(P32:P33)</f>
        <v>0</v>
      </c>
    </row>
    <row r="35" spans="1:16" ht="15" thickTop="1"/>
    <row r="36" spans="1:16">
      <c r="O36" s="23"/>
      <c r="P36" s="61"/>
    </row>
    <row r="38" spans="1:16" ht="15">
      <c r="A38" s="150" t="s">
        <v>146</v>
      </c>
      <c r="B38" s="150"/>
      <c r="C38" s="7"/>
      <c r="D38" s="8"/>
      <c r="E38" s="8"/>
      <c r="F38" s="146"/>
      <c r="G38" s="146"/>
      <c r="H38" s="6"/>
      <c r="I38" s="4" t="s">
        <v>164</v>
      </c>
      <c r="J38" s="8"/>
      <c r="K38" s="8"/>
      <c r="L38" s="8"/>
      <c r="M38" s="8"/>
      <c r="N38"/>
      <c r="O38"/>
      <c r="P38" s="6"/>
    </row>
    <row r="39" spans="1:16">
      <c r="A39" s="6"/>
      <c r="B39" s="151" t="s">
        <v>147</v>
      </c>
      <c r="C39" s="151"/>
      <c r="D39" s="151"/>
      <c r="E39" s="151"/>
      <c r="F39" s="151"/>
      <c r="G39" s="151"/>
      <c r="I39" s="6"/>
      <c r="J39" s="147" t="s">
        <v>147</v>
      </c>
      <c r="K39" s="147"/>
      <c r="L39" s="147"/>
      <c r="M39" s="147"/>
      <c r="N39" s="147"/>
      <c r="O39" s="147"/>
      <c r="P39" s="6"/>
    </row>
    <row r="40" spans="1:16">
      <c r="A40" s="1"/>
      <c r="B40" s="79" t="s">
        <v>165</v>
      </c>
      <c r="C40" s="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</sheetData>
  <mergeCells count="18">
    <mergeCell ref="B39:G39"/>
    <mergeCell ref="J39:O39"/>
    <mergeCell ref="A34:K34"/>
    <mergeCell ref="A38:B38"/>
    <mergeCell ref="F38:G38"/>
    <mergeCell ref="A33:K33"/>
    <mergeCell ref="L9:N9"/>
    <mergeCell ref="A12:A13"/>
    <mergeCell ref="B12:B13"/>
    <mergeCell ref="C12:C13"/>
    <mergeCell ref="A32:K32"/>
    <mergeCell ref="D12:D13"/>
    <mergeCell ref="E12:E13"/>
    <mergeCell ref="F12:K12"/>
    <mergeCell ref="L12:P12"/>
    <mergeCell ref="A1:P1"/>
    <mergeCell ref="A2:P2"/>
    <mergeCell ref="A3:P3"/>
  </mergeCells>
  <phoneticPr fontId="23" type="noConversion"/>
  <printOptions horizontalCentered="1"/>
  <pageMargins left="0.39370078740157483" right="0.39370078740157483" top="0.98425196850393704" bottom="0.39370078740157483" header="0.19685039370078741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Koptāme</vt:lpstr>
      <vt:lpstr>Kopsavilkums</vt:lpstr>
      <vt:lpstr>1-1 Sagatavošanas darbi</vt:lpstr>
      <vt:lpstr>2-1 LKT</vt:lpstr>
      <vt:lpstr>3-1 VS</vt:lpstr>
      <vt:lpstr>4-1 Seguma_atjaunošana</vt:lpstr>
      <vt:lpstr>'1-1 Sagatavošanas darbi'!Print_Area</vt:lpstr>
      <vt:lpstr>'2-1 LKT'!Print_Area</vt:lpstr>
      <vt:lpstr>'3-1 VS'!Print_Area</vt:lpstr>
      <vt:lpstr>'4-1 Seguma_atjaunošana'!Print_Area</vt:lpstr>
      <vt:lpstr>Kopsavilkums!Print_Area</vt:lpstr>
      <vt:lpstr>Koptāme!Print_Area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baiba.jekabsone</cp:lastModifiedBy>
  <cp:lastPrinted>2013-03-08T16:44:04Z</cp:lastPrinted>
  <dcterms:created xsi:type="dcterms:W3CDTF">2013-02-18T13:54:59Z</dcterms:created>
  <dcterms:modified xsi:type="dcterms:W3CDTF">2013-04-26T11:00:28Z</dcterms:modified>
</cp:coreProperties>
</file>