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uris JIP\Documents\CA 2016\JPD2016  MI Lācītis PII telpu remontdarbi\"/>
    </mc:Choice>
  </mc:AlternateContent>
  <bookViews>
    <workbookView xWindow="0" yWindow="12375" windowWidth="11355" windowHeight="2265" tabRatio="602"/>
  </bookViews>
  <sheets>
    <sheet name="kopsav." sheetId="162" r:id="rId1"/>
    <sheet name="WC" sheetId="160" r:id="rId2"/>
    <sheet name="GRUPAS TELPA)" sheetId="159" r:id="rId3"/>
    <sheet name="GARDEROBE" sheetId="163" r:id="rId4"/>
    <sheet name="VIRTUVE" sheetId="164" r:id="rId5"/>
  </sheets>
  <definedNames>
    <definedName name="_xlnm.Print_Area" localSheetId="2">'GRUPAS TELPA)'!$A$1:$P$108</definedName>
    <definedName name="_xlnm.Print_Area" localSheetId="0">kopsav.!$A$1:$J$37</definedName>
    <definedName name="_xlnm.Print_Area" localSheetId="1">WC!$A$1:$P$126</definedName>
  </definedNames>
  <calcPr calcId="152511" fullPrecision="0"/>
</workbook>
</file>

<file path=xl/calcChain.xml><?xml version="1.0" encoding="utf-8"?>
<calcChain xmlns="http://schemas.openxmlformats.org/spreadsheetml/2006/main">
  <c r="A31" i="164" l="1"/>
  <c r="A32" i="164" s="1"/>
  <c r="A33" i="164" s="1"/>
  <c r="A34" i="164" s="1"/>
  <c r="A35" i="164" s="1"/>
  <c r="A36" i="164" s="1"/>
  <c r="A37" i="164" s="1"/>
  <c r="A38" i="164" s="1"/>
  <c r="A41" i="164" s="1"/>
  <c r="A42" i="164" s="1"/>
  <c r="A43" i="164" s="1"/>
  <c r="A44" i="164" s="1"/>
  <c r="A45" i="164" s="1"/>
  <c r="A46" i="164" s="1"/>
  <c r="A47" i="164" s="1"/>
  <c r="A48" i="164" s="1"/>
  <c r="A49" i="164" s="1"/>
  <c r="A50" i="164" s="1"/>
  <c r="A51" i="164" s="1"/>
  <c r="A52" i="164" s="1"/>
  <c r="A53" i="164" s="1"/>
  <c r="A54" i="164" s="1"/>
  <c r="A55" i="164" s="1"/>
  <c r="A56" i="164" s="1"/>
  <c r="A57" i="164" s="1"/>
  <c r="A58" i="164" s="1"/>
  <c r="A59" i="164" s="1"/>
  <c r="A60" i="164" s="1"/>
  <c r="A61" i="164" s="1"/>
  <c r="A62" i="164" s="1"/>
  <c r="A65" i="164" s="1"/>
  <c r="A66" i="164" s="1"/>
  <c r="A67" i="164" s="1"/>
  <c r="A68" i="164" s="1"/>
  <c r="A69" i="164" s="1"/>
  <c r="A70" i="164" s="1"/>
  <c r="A71" i="164" s="1"/>
  <c r="A74" i="164" s="1"/>
  <c r="A75" i="164" s="1"/>
  <c r="A78" i="164" s="1"/>
  <c r="A79" i="164" s="1"/>
  <c r="A80" i="164" s="1"/>
  <c r="A81" i="164" s="1"/>
  <c r="A82" i="164" s="1"/>
  <c r="A83" i="164" s="1"/>
  <c r="A84" i="164" s="1"/>
  <c r="A85" i="164" s="1"/>
  <c r="A86" i="164" s="1"/>
  <c r="A87" i="164" s="1"/>
  <c r="A25" i="164"/>
  <c r="A26" i="164" s="1"/>
  <c r="A27" i="164" s="1"/>
  <c r="A28" i="164" s="1"/>
  <c r="A25" i="163"/>
  <c r="A26" i="163"/>
  <c r="A27" i="163" s="1"/>
  <c r="A28" i="163" s="1"/>
  <c r="A29" i="163" s="1"/>
  <c r="A30" i="163" s="1"/>
  <c r="A31" i="163" s="1"/>
  <c r="A32" i="163" s="1"/>
  <c r="A33" i="163" s="1"/>
  <c r="A34" i="163" s="1"/>
  <c r="A35" i="163" s="1"/>
  <c r="A28" i="159"/>
  <c r="A29" i="159"/>
  <c r="A30" i="159" s="1"/>
  <c r="A31" i="159" s="1"/>
  <c r="A32" i="159" s="1"/>
  <c r="A33" i="159" s="1"/>
  <c r="A34" i="159" s="1"/>
  <c r="A35" i="159" s="1"/>
  <c r="A38" i="159" s="1"/>
  <c r="A39" i="159" s="1"/>
  <c r="A40" i="159" s="1"/>
  <c r="A41" i="159" s="1"/>
  <c r="A42" i="159" s="1"/>
  <c r="A43" i="159" s="1"/>
  <c r="A44" i="159" s="1"/>
  <c r="A47" i="159" s="1"/>
  <c r="A48" i="159" s="1"/>
  <c r="A49" i="159" s="1"/>
  <c r="A50" i="159" s="1"/>
  <c r="A51" i="159" s="1"/>
  <c r="A52" i="159" s="1"/>
  <c r="A53" i="159" s="1"/>
  <c r="A54" i="159" s="1"/>
  <c r="A55" i="159" s="1"/>
  <c r="A56" i="159" s="1"/>
  <c r="A57" i="159" s="1"/>
  <c r="A58" i="159" s="1"/>
  <c r="A59" i="159" s="1"/>
  <c r="A60" i="159" s="1"/>
  <c r="A61" i="159" s="1"/>
  <c r="A62" i="159" s="1"/>
  <c r="A63" i="159" s="1"/>
  <c r="A64" i="159" s="1"/>
  <c r="A65" i="159" s="1"/>
  <c r="A66" i="159" s="1"/>
  <c r="A67" i="159" s="1"/>
  <c r="A70" i="159" s="1"/>
  <c r="A71" i="159" s="1"/>
  <c r="A72" i="159" s="1"/>
  <c r="A73" i="159" s="1"/>
  <c r="A74" i="159" s="1"/>
  <c r="A75" i="159" s="1"/>
  <c r="A76" i="159" s="1"/>
  <c r="A77" i="159" s="1"/>
  <c r="A78" i="159" s="1"/>
  <c r="A79" i="159" s="1"/>
  <c r="A80" i="159" s="1"/>
  <c r="A81" i="159" s="1"/>
  <c r="A82" i="159" s="1"/>
  <c r="A83" i="159" s="1"/>
  <c r="A84" i="159" s="1"/>
  <c r="A87" i="159" s="1"/>
  <c r="A88" i="159" s="1"/>
  <c r="A89" i="159" s="1"/>
  <c r="A90" i="159" s="1"/>
  <c r="A91" i="159" s="1"/>
  <c r="A92" i="159" s="1"/>
  <c r="A93" i="159" s="1"/>
  <c r="A94" i="159" s="1"/>
  <c r="A95" i="159" s="1"/>
  <c r="A96" i="159" s="1"/>
  <c r="A97" i="159" s="1"/>
  <c r="A98" i="159" s="1"/>
  <c r="A99" i="159" s="1"/>
  <c r="A100" i="159" s="1"/>
  <c r="A101" i="159" s="1"/>
  <c r="A102" i="159" s="1"/>
  <c r="A103" i="159" s="1"/>
  <c r="A104" i="159" s="1"/>
  <c r="A105" i="159" s="1"/>
  <c r="A21" i="160"/>
  <c r="A22" i="160"/>
  <c r="A23" i="160" s="1"/>
  <c r="A24" i="160" s="1"/>
  <c r="A25" i="160" s="1"/>
  <c r="A26" i="160" s="1"/>
  <c r="A27" i="160" s="1"/>
  <c r="A28" i="160" s="1"/>
  <c r="A29" i="160" s="1"/>
  <c r="A30" i="160" s="1"/>
  <c r="A31" i="160" s="1"/>
  <c r="A32" i="160" s="1"/>
  <c r="A33" i="160" s="1"/>
  <c r="A34" i="160" s="1"/>
  <c r="A35" i="160" s="1"/>
  <c r="A38" i="160" s="1"/>
  <c r="A39" i="160" s="1"/>
  <c r="A40" i="160" s="1"/>
  <c r="A41" i="160" s="1"/>
  <c r="A42" i="160" s="1"/>
  <c r="A43" i="160" s="1"/>
  <c r="A44" i="160" s="1"/>
  <c r="A45" i="160" s="1"/>
  <c r="A48" i="160" s="1"/>
  <c r="A49" i="160" s="1"/>
  <c r="A50" i="160" s="1"/>
  <c r="A51" i="160" s="1"/>
  <c r="A52" i="160" s="1"/>
  <c r="A53" i="160" s="1"/>
  <c r="A54" i="160" s="1"/>
  <c r="A55" i="160" s="1"/>
  <c r="A56" i="160" s="1"/>
  <c r="A57" i="160" s="1"/>
  <c r="A58" i="160" s="1"/>
  <c r="A59" i="160" s="1"/>
  <c r="A60" i="160" s="1"/>
  <c r="A61" i="160" s="1"/>
  <c r="A62" i="160" s="1"/>
  <c r="A63" i="160" s="1"/>
  <c r="A64" i="160" s="1"/>
  <c r="A65" i="160" s="1"/>
  <c r="A66" i="160" s="1"/>
  <c r="A67" i="160" s="1"/>
  <c r="A68" i="160" s="1"/>
  <c r="A69" i="160" s="1"/>
  <c r="A70" i="160" s="1"/>
  <c r="A71" i="160" s="1"/>
  <c r="A72" i="160" s="1"/>
  <c r="A73" i="160" s="1"/>
  <c r="A76" i="160" s="1"/>
  <c r="A77" i="160" s="1"/>
  <c r="A78" i="160" s="1"/>
  <c r="A79" i="160" s="1"/>
  <c r="A80" i="160" s="1"/>
  <c r="A81" i="160" s="1"/>
  <c r="A82" i="160" s="1"/>
  <c r="A83" i="160" s="1"/>
  <c r="A86" i="160" s="1"/>
  <c r="A87" i="160" s="1"/>
  <c r="A88" i="160" s="1"/>
  <c r="A89" i="160" s="1"/>
  <c r="A90" i="160" s="1"/>
  <c r="A91" i="160" s="1"/>
  <c r="A92" i="160" s="1"/>
  <c r="A93" i="160" s="1"/>
  <c r="A94" i="160" s="1"/>
  <c r="A95" i="160" s="1"/>
  <c r="A96" i="160" s="1"/>
  <c r="A97" i="160" s="1"/>
  <c r="A98" i="160" s="1"/>
  <c r="A99" i="160" s="1"/>
  <c r="A100" i="160" s="1"/>
  <c r="A101" i="160" s="1"/>
  <c r="A102" i="160" s="1"/>
  <c r="A103" i="160" s="1"/>
  <c r="A104" i="160" s="1"/>
  <c r="A105" i="160" s="1"/>
  <c r="A106" i="160" s="1"/>
  <c r="A107" i="160" s="1"/>
  <c r="A108" i="160" s="1"/>
  <c r="A109" i="160" s="1"/>
  <c r="A112" i="160" s="1"/>
  <c r="A113" i="160" s="1"/>
  <c r="A114" i="160" s="1"/>
  <c r="A115" i="160" s="1"/>
  <c r="A116" i="160" s="1"/>
  <c r="A117" i="160" s="1"/>
  <c r="A118" i="160" s="1"/>
  <c r="A119" i="160" s="1"/>
  <c r="A20" i="164" l="1"/>
  <c r="A21" i="164" s="1"/>
  <c r="A22" i="164" s="1"/>
  <c r="A23" i="164" s="1"/>
  <c r="A24" i="164" s="1"/>
  <c r="A20" i="163"/>
  <c r="A21" i="163" s="1"/>
  <c r="A22" i="163" s="1"/>
  <c r="A23" i="163" s="1"/>
  <c r="A24" i="163" s="1"/>
  <c r="A38" i="163" s="1"/>
  <c r="A39" i="163" s="1"/>
  <c r="A40" i="163" s="1"/>
  <c r="A41" i="163" s="1"/>
  <c r="A42" i="163" s="1"/>
  <c r="A43" i="163" s="1"/>
  <c r="A46" i="163" s="1"/>
  <c r="A47" i="163" s="1"/>
  <c r="A48" i="163" s="1"/>
  <c r="A49" i="163" s="1"/>
  <c r="A50" i="163" s="1"/>
  <c r="A51" i="163" s="1"/>
  <c r="A52" i="163" s="1"/>
  <c r="A53" i="163" s="1"/>
  <c r="A54" i="163" s="1"/>
  <c r="A55" i="163" s="1"/>
  <c r="A56" i="163" s="1"/>
  <c r="A57" i="163" s="1"/>
  <c r="A58" i="163" s="1"/>
  <c r="A59" i="163" s="1"/>
  <c r="A60" i="163" s="1"/>
  <c r="A61" i="163" s="1"/>
  <c r="A62" i="163" s="1"/>
  <c r="A63" i="163" s="1"/>
  <c r="A64" i="163" s="1"/>
  <c r="A65" i="163" s="1"/>
  <c r="A66" i="163" s="1"/>
  <c r="A69" i="163" s="1"/>
  <c r="A70" i="163" s="1"/>
  <c r="A71" i="163" s="1"/>
  <c r="A72" i="163" s="1"/>
  <c r="A73" i="163" s="1"/>
  <c r="A74" i="163" s="1"/>
  <c r="A75" i="163" s="1"/>
  <c r="A76" i="163" s="1"/>
  <c r="A77" i="163" s="1"/>
  <c r="A78" i="163" s="1"/>
  <c r="A79" i="163" s="1"/>
  <c r="A80" i="163" s="1"/>
  <c r="A81" i="163" s="1"/>
  <c r="A82" i="163" s="1"/>
  <c r="A83" i="163" s="1"/>
  <c r="A86" i="163" s="1"/>
  <c r="A87" i="163" s="1"/>
  <c r="A88" i="163" s="1"/>
  <c r="A89" i="163" s="1"/>
  <c r="A90" i="163" s="1"/>
  <c r="A91" i="163" s="1"/>
  <c r="A92" i="163" s="1"/>
  <c r="A94" i="163" s="1"/>
  <c r="A97" i="163" s="1"/>
  <c r="A98" i="163" s="1"/>
  <c r="A99" i="163" s="1"/>
  <c r="A100" i="163" s="1"/>
  <c r="A101" i="163" s="1"/>
  <c r="A102" i="163" s="1"/>
  <c r="A103" i="163" s="1"/>
  <c r="A104" i="163" s="1"/>
  <c r="A105" i="163" s="1"/>
  <c r="A106" i="163" s="1"/>
  <c r="A20" i="159"/>
  <c r="A21" i="159" s="1"/>
  <c r="A22" i="159" s="1"/>
  <c r="A23" i="159" s="1"/>
  <c r="A24" i="159" s="1"/>
  <c r="A25" i="159" s="1"/>
  <c r="A26" i="159" s="1"/>
  <c r="A27" i="159" s="1"/>
  <c r="A20" i="160"/>
  <c r="E70" i="164" l="1"/>
  <c r="E69" i="164"/>
  <c r="E68" i="164"/>
  <c r="E65" i="164"/>
  <c r="E51" i="164"/>
  <c r="E52" i="164" s="1"/>
  <c r="E50" i="164"/>
  <c r="E48" i="164"/>
  <c r="E46" i="164"/>
  <c r="E45" i="164"/>
  <c r="E44" i="164"/>
  <c r="E42" i="164"/>
  <c r="E41" i="164"/>
  <c r="E82" i="163"/>
  <c r="E61" i="163"/>
  <c r="E62" i="163"/>
  <c r="E58" i="163"/>
  <c r="E56" i="163"/>
  <c r="E55" i="163"/>
  <c r="E54" i="163"/>
  <c r="E52" i="163"/>
  <c r="E51" i="163"/>
  <c r="E81" i="160"/>
  <c r="E80" i="160"/>
  <c r="E79" i="160"/>
  <c r="E76" i="160"/>
  <c r="E61" i="160"/>
  <c r="E83" i="159"/>
  <c r="E62" i="159"/>
  <c r="E63" i="159" s="1"/>
  <c r="E53" i="159"/>
  <c r="E52" i="159"/>
  <c r="E56" i="159"/>
  <c r="E55" i="159"/>
  <c r="E59" i="159"/>
  <c r="E66" i="160"/>
  <c r="E58" i="160"/>
  <c r="E57" i="160"/>
  <c r="E57" i="159"/>
  <c r="E62" i="160"/>
  <c r="E67" i="160"/>
  <c r="E68" i="160" s="1"/>
  <c r="E64" i="160"/>
  <c r="E60" i="160"/>
  <c r="E82" i="159"/>
  <c r="E76" i="159"/>
  <c r="E78" i="159" s="1"/>
  <c r="E80" i="159"/>
  <c r="E77" i="159" l="1"/>
</calcChain>
</file>

<file path=xl/sharedStrings.xml><?xml version="1.0" encoding="utf-8"?>
<sst xmlns="http://schemas.openxmlformats.org/spreadsheetml/2006/main" count="1280" uniqueCount="295">
  <si>
    <t>gada</t>
  </si>
  <si>
    <t>Tāme sastādīta:</t>
  </si>
  <si>
    <t>N.</t>
  </si>
  <si>
    <t>Mēra</t>
  </si>
  <si>
    <t>Dau -</t>
  </si>
  <si>
    <t>izmaksa</t>
  </si>
  <si>
    <t xml:space="preserve">Kopējā </t>
  </si>
  <si>
    <t>p.</t>
  </si>
  <si>
    <t>vienība</t>
  </si>
  <si>
    <t>dzums</t>
  </si>
  <si>
    <t>Mate-</t>
  </si>
  <si>
    <t>Darba</t>
  </si>
  <si>
    <t>k.</t>
  </si>
  <si>
    <t>gab</t>
  </si>
  <si>
    <t>KOPĀ TIEŠĀS IZMAKSAS:</t>
  </si>
  <si>
    <t>Darba nosaukums</t>
  </si>
  <si>
    <t>Vienības izmaksas</t>
  </si>
  <si>
    <t xml:space="preserve">Laika </t>
  </si>
  <si>
    <t>apm.lik-</t>
  </si>
  <si>
    <t xml:space="preserve">Darba </t>
  </si>
  <si>
    <t>Meha-</t>
  </si>
  <si>
    <t>Darb-</t>
  </si>
  <si>
    <t>riāli,</t>
  </si>
  <si>
    <t>alga,</t>
  </si>
  <si>
    <t>nismi,</t>
  </si>
  <si>
    <t>Kopā,</t>
  </si>
  <si>
    <t>norma,</t>
  </si>
  <si>
    <t>ietilpība,</t>
  </si>
  <si>
    <t>c/h</t>
  </si>
  <si>
    <t>KOPĀ :</t>
  </si>
  <si>
    <t>Lokālā tāme Nr.1</t>
  </si>
  <si>
    <t>palīgmateriāli</t>
  </si>
  <si>
    <t>l</t>
  </si>
  <si>
    <t>kg</t>
  </si>
  <si>
    <t>Grīdlīstu montāža</t>
  </si>
  <si>
    <t>kods</t>
  </si>
  <si>
    <t>m</t>
  </si>
  <si>
    <t>Knauf Tiefengrund LF, vai analogs</t>
  </si>
  <si>
    <t>špaktele Vetonit LR, vai analogs</t>
  </si>
  <si>
    <t>Knauf Betokontak</t>
  </si>
  <si>
    <t>Līg.c</t>
  </si>
  <si>
    <t>Lokālā tāme Nr.2</t>
  </si>
  <si>
    <t>m2</t>
  </si>
  <si>
    <t>kpl.</t>
  </si>
  <si>
    <t>Būvgrūžu iekraušana un izvešana uz glābātuvi</t>
  </si>
  <si>
    <t>m3</t>
  </si>
  <si>
    <t>sheetrock nobeiguma špaktele vai analogs</t>
  </si>
  <si>
    <t>iep</t>
  </si>
  <si>
    <t xml:space="preserve">stūra šinas </t>
  </si>
  <si>
    <t>palīgmateriāli (smilšpapirs ,līmlenta ,  akrīls)</t>
  </si>
  <si>
    <t>Sienu , logu un durvju ailu sagatavošana izlīdzināšanai (bojāto apmetumu noņemšana, gruntēšana)</t>
  </si>
  <si>
    <t>Sienu , logu un durvju ailu špaktelēšana un slīpēšana</t>
  </si>
  <si>
    <t>Sienu , logu un durvju ailu gruntēšana</t>
  </si>
  <si>
    <t>Sienu , logu un durvju ailu krāsošana</t>
  </si>
  <si>
    <t>Ūdens emulsijas krāsa Sadolin Bindo 20 tonēta , vai analogs</t>
  </si>
  <si>
    <t>Metināšanas saite</t>
  </si>
  <si>
    <t>t/m</t>
  </si>
  <si>
    <t>Forbo līme linolejam 10l/iepak</t>
  </si>
  <si>
    <t>Palīgmateriāli linoleja ieklāšanai un pamatnes sagatavošanai</t>
  </si>
  <si>
    <t xml:space="preserve">grīdlīste koka </t>
  </si>
  <si>
    <t>palīgmateriāli (skrūves , silikons)</t>
  </si>
  <si>
    <t xml:space="preserve">Tāmes izmaksas bez PVN </t>
  </si>
  <si>
    <t>kpl</t>
  </si>
  <si>
    <t>Piekaramo  Amstrong tipa moduļgriestu montāža</t>
  </si>
  <si>
    <t>loksne Harmony 600x600</t>
  </si>
  <si>
    <t>perimetra līste L-3m</t>
  </si>
  <si>
    <t>nesošā līste L-3.7m</t>
  </si>
  <si>
    <t>šķērslīste 600mm</t>
  </si>
  <si>
    <t>dībeļnaglas</t>
  </si>
  <si>
    <t>piekares komplekts</t>
  </si>
  <si>
    <r>
      <t>m</t>
    </r>
    <r>
      <rPr>
        <vertAlign val="superscript"/>
        <sz val="8"/>
        <color indexed="8"/>
        <rFont val="Calibri"/>
        <family val="2"/>
        <charset val="204"/>
      </rPr>
      <t>2</t>
    </r>
  </si>
  <si>
    <t>Lokālā tāme Nr.3</t>
  </si>
  <si>
    <t>Kopsavilkuma aprēķini pa darbu veidiem vai konstruktīvajiem elementiem</t>
  </si>
  <si>
    <t>Kopējā darbietilpība, c/h</t>
  </si>
  <si>
    <t>Nr.p.k.</t>
  </si>
  <si>
    <t>Kods, tāmes Nr.</t>
  </si>
  <si>
    <t>Darba veids vai konstruktīvā elementa nosaukums</t>
  </si>
  <si>
    <t>Tai skaitā</t>
  </si>
  <si>
    <t>Darbietilpība (c/h)</t>
  </si>
  <si>
    <t>1.Vispārējie būvdarbi</t>
  </si>
  <si>
    <t>Kopā</t>
  </si>
  <si>
    <t>t.sk.darba aizsardzība __%</t>
  </si>
  <si>
    <r>
      <t>m</t>
    </r>
    <r>
      <rPr>
        <vertAlign val="superscript"/>
        <sz val="10"/>
        <color indexed="8"/>
        <rFont val="Calibri"/>
        <family val="2"/>
        <charset val="204"/>
      </rPr>
      <t>2</t>
    </r>
  </si>
  <si>
    <r>
      <t>m</t>
    </r>
    <r>
      <rPr>
        <vertAlign val="superscript"/>
        <sz val="10"/>
        <color indexed="8"/>
        <rFont val="Calibri"/>
        <family val="2"/>
        <charset val="186"/>
      </rPr>
      <t>2</t>
    </r>
  </si>
  <si>
    <t>SASKAŅOTS:</t>
  </si>
  <si>
    <t>z.v.</t>
  </si>
  <si>
    <t>IZPILDĪTĀJS:</t>
  </si>
  <si>
    <t>Par kopejo summu bez PVN, EUR</t>
  </si>
  <si>
    <t>EUR</t>
  </si>
  <si>
    <t>Mēbeles parvietošana uz citam telpam</t>
  </si>
  <si>
    <t>Linoleja grīdas seguma piegriešana, ieklāšana ar noteiktu rakstu, šuves sametināšana</t>
  </si>
  <si>
    <t>Apkures radiatoru montāža</t>
  </si>
  <si>
    <t>termogalva</t>
  </si>
  <si>
    <t>balansvārsts</t>
  </si>
  <si>
    <t>stūra ventilis termogalvai</t>
  </si>
  <si>
    <t>pieslēguma detaļas</t>
  </si>
  <si>
    <t>kmp</t>
  </si>
  <si>
    <t>Z/a el. slēdžu montāža</t>
  </si>
  <si>
    <t>Z/a el. kontaktu ar aizsargiem montāža</t>
  </si>
  <si>
    <t>Ventilacijas dekoratīvas restītes montāžā</t>
  </si>
  <si>
    <t>Piekārto moduļgriestu AMSTRONG tipa 600x600 izbūve</t>
  </si>
  <si>
    <t>perimetra līste 3m</t>
  </si>
  <si>
    <t>nesošā līste 3.7m</t>
  </si>
  <si>
    <t>šķerslīste 600mm</t>
  </si>
  <si>
    <t>dibeļi</t>
  </si>
  <si>
    <t>tērauda cauruļvads</t>
  </si>
  <si>
    <t>Elektrokabeļu MMJ 3x1.5 montāža</t>
  </si>
  <si>
    <t>Mēbeles ienešana un izvietošana</t>
  </si>
  <si>
    <t>Durvju bloka demontāža</t>
  </si>
  <si>
    <t>OSB apakšklāja demontāža</t>
  </si>
  <si>
    <t>Ēdienu izsniegšanas loga demontāža</t>
  </si>
  <si>
    <t>Ēdienu izsniegšanas letes demontāža</t>
  </si>
  <si>
    <t xml:space="preserve">ģipškartona plāksnes </t>
  </si>
  <si>
    <r>
      <t>m</t>
    </r>
    <r>
      <rPr>
        <vertAlign val="superscript"/>
        <sz val="10"/>
        <rFont val="Calibri"/>
        <family val="2"/>
        <charset val="186"/>
      </rPr>
      <t>2</t>
    </r>
  </si>
  <si>
    <t>stiklašķiedras siets</t>
  </si>
  <si>
    <t>Sienu , logu un durvju ailu krāsošana 2x</t>
  </si>
  <si>
    <t>Mitrumiztūrīgas OSB plātnes 22 mm biezumā ieklāšana</t>
  </si>
  <si>
    <t>OSB 22mm plātne</t>
  </si>
  <si>
    <t>Virsmas sagatavošana linolēja seguma ieklāšanai (šuvju špaktelēšana, slīpēšana)</t>
  </si>
  <si>
    <t>pašiizlīdzinošs sastāvs</t>
  </si>
  <si>
    <t>Grupas telpas starpsnienu logu ailes aizdare ar ģipškartona plāksnem pa metāla karkasu un skaņas izolācijas materiālu</t>
  </si>
  <si>
    <t>Elktriskā kabeļa MMJ 3x2.5 montāža</t>
  </si>
  <si>
    <t>D/g iekargriestu armatūras ar luminiscentām lampam  4x18w montāža</t>
  </si>
  <si>
    <t>UAS montāža un pieslēgšana</t>
  </si>
  <si>
    <t>Sienas flīžu demontāža</t>
  </si>
  <si>
    <t>Grīdas flīžu demontāža</t>
  </si>
  <si>
    <t>Sēdpodu demontāža</t>
  </si>
  <si>
    <t>Izlietņu ar ūdens maisītaju demontāža</t>
  </si>
  <si>
    <t>Grīdas virsmas gruntēšana</t>
  </si>
  <si>
    <t>Knauf Betokontak, vai analogs</t>
  </si>
  <si>
    <t>Grīdas virsmas izlīdzināšana ar pašizlīdzīnošiem sastāviem 2-5mm biezumā</t>
  </si>
  <si>
    <t>grīdas izlīdzīnātājs Vetonit 5000 vai analogs</t>
  </si>
  <si>
    <t>Grīdas flīzēšana, ieskaitot flīžu šuvju aizpildīšanu</t>
  </si>
  <si>
    <t>keramiskas flīzes ar pretslīdes īpašībam</t>
  </si>
  <si>
    <t>flīžu līme sakret FK, vai analogs</t>
  </si>
  <si>
    <t>šuvju aipildītājs</t>
  </si>
  <si>
    <t>Starpsienu starp sēdpodiem demontāža</t>
  </si>
  <si>
    <t>Cauruļu aizdare ar ģipškartona loksnēm pa metāla karkasu</t>
  </si>
  <si>
    <t>CD profils</t>
  </si>
  <si>
    <t>ģipškartona loksne</t>
  </si>
  <si>
    <t>Kanalizācijas caurules  demontāža</t>
  </si>
  <si>
    <t>Apkures un ūdensvada cauruļu demontāža</t>
  </si>
  <si>
    <t>keramiskas flīzes</t>
  </si>
  <si>
    <t>palīgmateriāli, ieskaitot ārējās un iekšējās stūr.līstes</t>
  </si>
  <si>
    <t>Sienu virsmas flīzēšana H=1.5m, ieskaitot šuvju aipildīšanu</t>
  </si>
  <si>
    <t>flīžu līme Sakret FK, vai analogs</t>
  </si>
  <si>
    <t>šuvju aipildītājs (pieskaņot flīžu tonim)</t>
  </si>
  <si>
    <t>Sastatņu montāža-demontāža,  noma</t>
  </si>
  <si>
    <t xml:space="preserve">Purmo Compact 22  (sānu pievienojums) 500*1200 </t>
  </si>
  <si>
    <t>Sēdpodu montāža un pieslegšana</t>
  </si>
  <si>
    <t>Izlietņu ar ūdens maisītaju montāža un pieslēgšana</t>
  </si>
  <si>
    <t>ll.SIENAS</t>
  </si>
  <si>
    <t xml:space="preserve">__. </t>
  </si>
  <si>
    <t>Radiatoru (6m) un veco apkures cauruļu (5m) sistēmas demontāža</t>
  </si>
  <si>
    <t xml:space="preserve"> DS, UAS rūpīga demontāža /montāža (ar turpmāku uzlikšanu)</t>
  </si>
  <si>
    <t>Esošo elektroiekārtu un d/g gaismekļu demontāža</t>
  </si>
  <si>
    <t>Krāsojamās tapetes līmēšana  ar palīgmateriāliem</t>
  </si>
  <si>
    <t xml:space="preserve">krāsojamās tapetes </t>
  </si>
  <si>
    <t>līme un palīgmateriāli</t>
  </si>
  <si>
    <t>Krāsojamās tapetes krāsošana x2 ar palīgmateriāliem</t>
  </si>
  <si>
    <t>DS, UAS montāža un pieslēgšana</t>
  </si>
  <si>
    <t>Materiālu transports __%</t>
  </si>
  <si>
    <t>Dušas paliktņa ar dušas ūdens maisītāja demontāža</t>
  </si>
  <si>
    <t>Caurules aizdares demontāža</t>
  </si>
  <si>
    <t>Gaismas kermeņu demontāža</t>
  </si>
  <si>
    <t>Apkures caurules (3m) un radiatora (1gab) demontāža</t>
  </si>
  <si>
    <t>Starpsnienas  (ar grupas telpu )logu ailes aizdare ar ģipškartona plāksnem</t>
  </si>
  <si>
    <t>Radiatora   demontāža</t>
  </si>
  <si>
    <t xml:space="preserve"> UAS rūpīga demontāža /montāža (ar turpmāku uzlikšanu)</t>
  </si>
  <si>
    <t>Sienas koka apdares demontāža</t>
  </si>
  <si>
    <t>Grīdlīstes montāža</t>
  </si>
  <si>
    <t>Apkures radiatora montāža</t>
  </si>
  <si>
    <t>Izlietņu skapja demontāža</t>
  </si>
  <si>
    <t>2,5</t>
  </si>
  <si>
    <t>Sienu virsmas flīzēšana , ieskaitot šuvju aipildīšanu</t>
  </si>
  <si>
    <t>Nerūsējošā tērauda dubultās izlietnes ar ūdens maisītāja montāža, pievienošana</t>
  </si>
  <si>
    <t>18 mm lamināta skapis zem izlietnem 1000X800X600 ar virtuves virsmu un slēdzamām durtiņam uz h-100mm virtuves PVC kājam</t>
  </si>
  <si>
    <t>Grīdliītes montāža</t>
  </si>
  <si>
    <t>koka grīdliīte</t>
  </si>
  <si>
    <t>Lokālā tāme Nr.4</t>
  </si>
  <si>
    <t>PIELIKUMS Nr.</t>
  </si>
  <si>
    <t>Virsizdevumi  _%</t>
  </si>
  <si>
    <t xml:space="preserve">Peļņa _% </t>
  </si>
  <si>
    <t xml:space="preserve">_____________________________S.Nāckalne  </t>
  </si>
  <si>
    <t xml:space="preserve">BĒRNU GRUPAS "MĀRĪTES" GRUPAS TELPAS (Nr.013-9) REMONTS </t>
  </si>
  <si>
    <t xml:space="preserve">BĒRNU GRUPAS "MĀRĪTES" WC TELPAS (Nr. 013-10) REMONTS </t>
  </si>
  <si>
    <t xml:space="preserve">BĒRNU GRUPAS "MĀRĪTES" GARDEROBES TELPAS (Nr.013-12) REMONTS </t>
  </si>
  <si>
    <t xml:space="preserve">BĒRNU GRUPAS "MĀRĪTES" VIRTUVES TELPAS (Nr.013-11) REMONTS </t>
  </si>
  <si>
    <t xml:space="preserve"> GRUPAS "MĀRĪTES" TUALETES TELPAS (Nr.013-10) REMONTDARBI</t>
  </si>
  <si>
    <t>Sastādīta 2016.gada tirgus cenās, pamatojoties uz uz objekta apsekošanu un Pasūtītāja velmēm.</t>
  </si>
  <si>
    <t>2016.</t>
  </si>
  <si>
    <t xml:space="preserve"> TELPA 013-10</t>
  </si>
  <si>
    <t>Kanalizācijas cauruļu nosegkārbas (3000x200x200) demontāža</t>
  </si>
  <si>
    <t>Revizijas lukas demontāža</t>
  </si>
  <si>
    <t>Revizijas lūku montāža (izmērus saskaņot ar Pasūtītāju)</t>
  </si>
  <si>
    <t>Sienu , logu un durvju ailu gruntēšana ar palīgmateriāliem</t>
  </si>
  <si>
    <t>Sienu , logu un durvju ailu krāsošana ar palīgmateriāliem</t>
  </si>
  <si>
    <t>Piekaramo  Armstrong tipa moduļgriestu montāža</t>
  </si>
  <si>
    <t>Dušas paliktņa montāža, pievienošana</t>
  </si>
  <si>
    <t>Kanalizācijas caurules DN 150 ar palīgmateriāliem, montāža</t>
  </si>
  <si>
    <t>PVC ūdens cauruļvada ar palīgmateriāliem, montaāza</t>
  </si>
  <si>
    <t>Kanalizācijas caurules DN 40 ar palīgmateriāliem, montāža</t>
  </si>
  <si>
    <t xml:space="preserve">Ūdens termostāta montāža </t>
  </si>
  <si>
    <t>18 mm lamināta skapis zem izlietnem 2200X512X574 (750) ar virtuves virsmu un slēdzamām durtiņam uz h-100mm virtuves PVC kājam</t>
  </si>
  <si>
    <t>Ūdens caurules virspusēja tīrīšana, krāsošana</t>
  </si>
  <si>
    <t>keramiskas flīzes (izmēru, krāsu saskaņot ar Pasūtītāju)</t>
  </si>
  <si>
    <t>Ūdens emulsijas krāsa Sadolin Bindo 20 tonēta , vai analogs (toni saskaņot ar Pasūtītāju)</t>
  </si>
  <si>
    <t>dušas paliktnis Polimat 700x700x360, vai analogs  (saskaņot ar Pasūtītāju)</t>
  </si>
  <si>
    <t>vannas ūdens maisītājs Magma MG-6221 ar dušas komplektu, vai analogs (saskaņot ar Pasūtītāju)</t>
  </si>
  <si>
    <t>ūdens maisītajs Magma MG-6260, vai analogs (saskaņot ar Pasūtītāju)</t>
  </si>
  <si>
    <t>iebūvējamais termostāta mehānisms HANSGROHE i-box, vai analogs  (saskaņot ar Pasūtītāju)</t>
  </si>
  <si>
    <t>Bērnu sedpods ar vāku 50x28x53 cm, EU Santehnika Link, vai analogs (saskaņot ar Pasūtītāju)</t>
  </si>
  <si>
    <t>iebūvējamā izlietne  (saskaņot ar Pasūtītāju)</t>
  </si>
  <si>
    <t>iebūvējamā izlietne bērnu  (saskaņot ar Pasūtītāju)</t>
  </si>
  <si>
    <t>18 mm lamināta dvieļu pakaramo plauktu 600X800X120 (5 vertikālie nodalījumi) montāža ar pakaramiem āķiem 10.gab (saskaņot ar Pasūtītāju)</t>
  </si>
  <si>
    <t>Tualēšu starpsienas 3kabīnem (KSP vai MDF 16 mm plāksnes pārklātas ar melomīnu, Al anodēts profils, H-1200mm, arstarpe no grīdas - 100 mm, ar rokturiem un aizgriežņiem)  (saskaņot ar Pasūtītāju)</t>
  </si>
  <si>
    <t xml:space="preserve">GRUPAS "MĀRĪTES" GRUPASTELPAS  (Nr.013-9) REMONTDARBI </t>
  </si>
  <si>
    <t>TELPA  Nr.013-9</t>
  </si>
  <si>
    <t>Grīdas linoleja seguma  demontāža</t>
  </si>
  <si>
    <t>Sienas gultu OSB konstrukciju (1500x2000x450) demontāža</t>
  </si>
  <si>
    <t>Durvju bloku demontāža</t>
  </si>
  <si>
    <t>Starpsienas demontāža</t>
  </si>
  <si>
    <t>kmpl</t>
  </si>
  <si>
    <t>krāsojamās tapetes (saskaņot ar Pasūtītāju)</t>
  </si>
  <si>
    <t>Krāsojamās tapetes krāsošana x2 ar palīgmateriāliem (toni saskaņot ar Pasūtītāju)</t>
  </si>
  <si>
    <t>Esošā grīdas dēļu klāja sagatavošana (bojāto dēļu demontāža, jauno dēļu montāža, līmeņošana) - 20%</t>
  </si>
  <si>
    <t>Dabīgais linolejs Veneto Tarkett vai analogs (saskaņot ar Pasūtītāju)</t>
  </si>
  <si>
    <t>Dekoratīvās Al noseglīste, montāža</t>
  </si>
  <si>
    <t>Salokāmas durvis 033S-85, vai analogs, montāža ar palīgmateriāliem (izmērus un risinājumu saskaņot ar Pasūtītāju)</t>
  </si>
  <si>
    <t>pieslēguma detaļas un palīgmateriāli</t>
  </si>
  <si>
    <t>Finierēto durvju bloks  900x2000mm ar kleidam un slēdzeni, izgatavošana un montāža ar palīgmateriāliem (Izmērus precizēt uz vietas, saskaņot ar Pasūtītāju)</t>
  </si>
  <si>
    <t>D/g iekargriestu armatūras ar luminiscentām lampam  4x18w, montāža, pieslēgšana ar aplīgmateriāliem</t>
  </si>
  <si>
    <t>Rievu kalšana ar aizdari</t>
  </si>
  <si>
    <t xml:space="preserve">GRUPAS "MĀRĪTES" GARDEROBES TELPAS (Nr.013-12) REMONTDARBI </t>
  </si>
  <si>
    <t>Dekoratīvās Al noseglīstes, montāža ar palīgmateriāliem</t>
  </si>
  <si>
    <t>t.m.</t>
  </si>
  <si>
    <t>Skapja demontāža 3000x500x700</t>
  </si>
  <si>
    <t>Starpsnienu logu ailes aizdare ar ģipškartona plāksnem pa metāla karkasu un skaņas izolācijas materiālu</t>
  </si>
  <si>
    <t>Tapetes noņemšna</t>
  </si>
  <si>
    <t>Tapetes noņemšana</t>
  </si>
  <si>
    <t>Apkures cauruļu demontāža</t>
  </si>
  <si>
    <t>Apkures tērauda caurules Dn 50 montāža, pieslēgšana ar palīgmateriāliem (apavu žāvēšanai zem skapīšiem)</t>
  </si>
  <si>
    <t>Ventilacijas lokanais PVC gaisa kanāls  d 25 ar griestu difuzoru (X1), montāža ar palīgmateriāliem</t>
  </si>
  <si>
    <t>Evakuācijas rezerves, avārijas apgaismojums 12 LED-MLD-28s/W 3h(uz leju), montāža, pieslēgšana ar palīgmateriāliem
Deg pastāvīgi. LED apgaismojums.
280x135mm</t>
  </si>
  <si>
    <t>Koka grīdlīstes demontāža</t>
  </si>
  <si>
    <t>ūdens maisītājs (saskaņot ar Pasūtītāju)</t>
  </si>
  <si>
    <t>nerūsējoša tērauda dubultā izlietne (saskaņot ar Pasūtītāju)</t>
  </si>
  <si>
    <t xml:space="preserve">Durvju ailes aizdare ar ģipškartona plāksnem pa metāla karkasu </t>
  </si>
  <si>
    <t>t.m</t>
  </si>
  <si>
    <t>TELPA Nr.013-11</t>
  </si>
  <si>
    <t xml:space="preserve"> GRUPAS "MĀRĪTES" VIRTUVES TELPAS (Nr.013-11) REMONTDARBI</t>
  </si>
  <si>
    <t xml:space="preserve"> TELPA Nr.013-12</t>
  </si>
  <si>
    <t>2016.g. ____.______________</t>
  </si>
  <si>
    <t>Tāmes izmaksas (EUR)</t>
  </si>
  <si>
    <t>darba alga (EUR)</t>
  </si>
  <si>
    <t>materiāli (EUR)</t>
  </si>
  <si>
    <t>mehānismi (EUR)</t>
  </si>
  <si>
    <t>me,EUR/h</t>
  </si>
  <si>
    <t>Materiālu transports %</t>
  </si>
  <si>
    <t>III SIENAS</t>
  </si>
  <si>
    <t>I DEMONTĀŽAS DARBI</t>
  </si>
  <si>
    <t>II GRĪDAS</t>
  </si>
  <si>
    <t>V SANTEHNISKIE  DARBI</t>
  </si>
  <si>
    <t>VI DAŽĀDI DARBI</t>
  </si>
  <si>
    <t>IV GRIESTI</t>
  </si>
  <si>
    <r>
      <t xml:space="preserve">Adrese: </t>
    </r>
    <r>
      <rPr>
        <sz val="10"/>
        <rFont val="Calibri"/>
        <family val="2"/>
        <charset val="186"/>
      </rPr>
      <t>Māras iela 2, Jelgava, LV-3001</t>
    </r>
  </si>
  <si>
    <t>Pavisam kopā bez PVN</t>
  </si>
  <si>
    <t>II GRIESTI</t>
  </si>
  <si>
    <t>II  GRĪDAS</t>
  </si>
  <si>
    <t xml:space="preserve">IV GRĪDAS  </t>
  </si>
  <si>
    <t>V DAŽĀDI DARBI</t>
  </si>
  <si>
    <t>Ventilacijas dekoratīvas restītes demontāža</t>
  </si>
  <si>
    <t>Grīdlistes demontāža</t>
  </si>
  <si>
    <t>Ventilacijas skārda kanāla 300x300 demontāža</t>
  </si>
  <si>
    <t>Aizkaru stangas/ žaluziju noņemšana (ar turpmāku uzlikšanu)</t>
  </si>
  <si>
    <t>Aizkaru stangas/ žaluziju  uzlikšana (piegāda Pasūtītājs)</t>
  </si>
  <si>
    <t xml:space="preserve">Aizkaru stangas/ žaluziju noņemšana </t>
  </si>
  <si>
    <r>
      <t xml:space="preserve">Pasūtītājs: </t>
    </r>
    <r>
      <rPr>
        <sz val="10"/>
        <rFont val="Calibri"/>
        <family val="2"/>
        <charset val="186"/>
      </rPr>
      <t>Jelgavas pilsētas pašvaldības pirmsskolas izglītības iestāde "Lācītis"</t>
    </r>
  </si>
  <si>
    <r>
      <t xml:space="preserve">Būvuzņēmējs: </t>
    </r>
    <r>
      <rPr>
        <sz val="10"/>
        <rFont val="Calibri"/>
        <family val="2"/>
        <charset val="186"/>
      </rPr>
      <t>SIA "________________"</t>
    </r>
  </si>
  <si>
    <r>
      <t xml:space="preserve">Būves nosaukums: </t>
    </r>
    <r>
      <rPr>
        <sz val="10"/>
        <rFont val="Calibri"/>
        <family val="2"/>
        <charset val="186"/>
      </rPr>
      <t>Jelgavas pilsētas pašvaldības pirmsskolas izglītības iestāde "Lācītis"</t>
    </r>
  </si>
  <si>
    <t>Sienas laminata paneļa 8*1200*2500 montāža</t>
  </si>
  <si>
    <t>Palodzes 400x1600 demontāža</t>
  </si>
  <si>
    <t>PVC palodzes 400x1600 montāža</t>
  </si>
  <si>
    <t>Mēbeles demontāža</t>
  </si>
  <si>
    <t>Palodzes 500x2700 demontāža</t>
  </si>
  <si>
    <t>PVC palodzes 500x2700 montāža ar palīgmateriāliem</t>
  </si>
  <si>
    <t xml:space="preserve">Purmo Compact 33 ar grīdas stiprinājumu (sānu pievienojums) 300*1800 </t>
  </si>
  <si>
    <t>Palodzes 400x2050 demontāža</t>
  </si>
  <si>
    <t>Finierēto durvju bloks  900x2000mm ar kleidam un slēdzeni (uz grupas telpu), izgatavošana un montāža ar palīgmateriāliem (Izmērus precizēt uz vietas, saskaņot ar Pasūtītāju)</t>
  </si>
  <si>
    <t>Apkures caurules attīrīšana un krāšošana</t>
  </si>
  <si>
    <t>Demontēt OSB griestu apšuvumu</t>
  </si>
  <si>
    <r>
      <t xml:space="preserve">18 mm lamināta skapis virs izlietnem 1120X540X320 ar durtiņam </t>
    </r>
    <r>
      <rPr>
        <sz val="8"/>
        <rFont val="Calibri"/>
        <family val="2"/>
        <charset val="186"/>
      </rPr>
      <t>(izmērus precizēt uz vietas, saskaņot ar Pasūtītāju)</t>
    </r>
  </si>
  <si>
    <r>
      <t xml:space="preserve">18 mm lamināta skapis/lete  1000X800X400 ar virtuves virsmu un slēdzamām durtiņam uz h-100mm virtuves PVC kājam </t>
    </r>
    <r>
      <rPr>
        <sz val="8"/>
        <rFont val="Calibri"/>
        <family val="2"/>
        <charset val="186"/>
      </rPr>
      <t>(izmērus precizēt uz vietas, saskaņot ar Pasūtītāju)</t>
    </r>
  </si>
  <si>
    <t>Darba devēja soc.nodoklis 23,59%</t>
  </si>
  <si>
    <t>Objekts:  Jelgavas pilsētas pašvaldības pirmsskolas izglītības iestādes "Lācītis" grupu telpu remontdarbi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</si>
</sst>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р_._-;\-* #,##0.00_р_._-;_-* &quot;-&quot;??_р_._-;_-@_-"/>
    <numFmt numFmtId="165" formatCode="0.0"/>
    <numFmt numFmtId="166" formatCode="_-* #,##0.0_-;\-* #,##0.0_-;_-* &quot;-&quot;??_-;_-@_-"/>
  </numFmts>
  <fonts count="45">
    <font>
      <sz val="10"/>
      <name val="BaltOptima"/>
      <charset val="204"/>
    </font>
    <font>
      <sz val="10"/>
      <name val="Helv"/>
    </font>
    <font>
      <sz val="10"/>
      <name val="Arial"/>
      <family val="2"/>
      <charset val="186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2"/>
      <name val="Calibri"/>
      <family val="2"/>
      <charset val="204"/>
    </font>
    <font>
      <b/>
      <sz val="14"/>
      <name val="Calibri"/>
      <family val="2"/>
      <charset val="204"/>
    </font>
    <font>
      <b/>
      <sz val="10"/>
      <name val="Calibri"/>
      <family val="2"/>
      <charset val="204"/>
    </font>
    <font>
      <sz val="8"/>
      <name val="Calibri"/>
      <family val="2"/>
      <charset val="204"/>
    </font>
    <font>
      <i/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i/>
      <sz val="10"/>
      <name val="Calibri"/>
      <family val="2"/>
      <charset val="204"/>
    </font>
    <font>
      <b/>
      <i/>
      <sz val="8"/>
      <name val="Calibri"/>
      <family val="2"/>
      <charset val="204"/>
    </font>
    <font>
      <sz val="10"/>
      <name val="Arial"/>
      <family val="2"/>
      <charset val="204"/>
    </font>
    <font>
      <b/>
      <sz val="8"/>
      <name val="Calibri"/>
      <family val="2"/>
      <charset val="204"/>
    </font>
    <font>
      <sz val="8"/>
      <color indexed="8"/>
      <name val="Calibri"/>
      <family val="2"/>
      <charset val="204"/>
    </font>
    <font>
      <vertAlign val="superscript"/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Calibri"/>
      <family val="2"/>
      <charset val="204"/>
    </font>
    <font>
      <b/>
      <sz val="16"/>
      <name val="Calibri"/>
      <family val="2"/>
      <charset val="204"/>
    </font>
    <font>
      <b/>
      <sz val="10"/>
      <name val="Calibri"/>
      <family val="2"/>
      <charset val="186"/>
    </font>
    <font>
      <b/>
      <sz val="10"/>
      <name val="Arial"/>
      <family val="2"/>
      <charset val="186"/>
    </font>
    <font>
      <sz val="10"/>
      <name val="Calibri"/>
      <family val="2"/>
      <charset val="186"/>
    </font>
    <font>
      <sz val="10"/>
      <name val="Times New Roman"/>
      <family val="1"/>
    </font>
    <font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0"/>
      <color indexed="8"/>
      <name val="Calibri"/>
      <family val="2"/>
      <charset val="204"/>
    </font>
    <font>
      <i/>
      <sz val="10"/>
      <name val="Calibri"/>
      <family val="2"/>
      <charset val="186"/>
    </font>
    <font>
      <vertAlign val="superscript"/>
      <sz val="10"/>
      <color indexed="8"/>
      <name val="Calibri"/>
      <family val="2"/>
      <charset val="186"/>
    </font>
    <font>
      <b/>
      <sz val="12"/>
      <name val="Times New Roman"/>
      <family val="1"/>
      <charset val="186"/>
    </font>
    <font>
      <vertAlign val="superscript"/>
      <sz val="10"/>
      <name val="Calibri"/>
      <family val="2"/>
      <charset val="186"/>
    </font>
    <font>
      <sz val="11"/>
      <name val="Calibri"/>
      <family val="2"/>
      <charset val="186"/>
    </font>
    <font>
      <b/>
      <sz val="10"/>
      <name val="Arial"/>
      <family val="2"/>
      <charset val="204"/>
    </font>
    <font>
      <sz val="9"/>
      <name val="Tahoma"/>
      <family val="2"/>
      <charset val="186"/>
    </font>
    <font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8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6" fillId="0" borderId="0"/>
    <xf numFmtId="0" fontId="1" fillId="0" borderId="0"/>
    <xf numFmtId="0" fontId="2" fillId="0" borderId="0"/>
  </cellStyleXfs>
  <cellXfs count="326">
    <xf numFmtId="0" fontId="0" fillId="0" borderId="0" xfId="0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5" fillId="0" borderId="0" xfId="0" applyFont="1" applyBorder="1"/>
    <xf numFmtId="0" fontId="9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43" fontId="10" fillId="0" borderId="9" xfId="0" applyNumberFormat="1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43" fontId="10" fillId="0" borderId="9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5" fillId="0" borderId="9" xfId="0" applyNumberFormat="1" applyFont="1" applyFill="1" applyBorder="1" applyAlignment="1" applyProtection="1">
      <alignment horizontal="center" vertical="center" wrapText="1"/>
    </xf>
    <xf numFmtId="164" fontId="5" fillId="0" borderId="12" xfId="0" applyNumberFormat="1" applyFont="1" applyFill="1" applyBorder="1" applyAlignment="1">
      <alignment horizontal="center" vertical="center" wrapText="1"/>
    </xf>
    <xf numFmtId="164" fontId="12" fillId="0" borderId="9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164" fontId="12" fillId="0" borderId="9" xfId="0" applyNumberFormat="1" applyFont="1" applyBorder="1" applyAlignment="1">
      <alignment horizontal="center" vertical="center" wrapText="1"/>
    </xf>
    <xf numFmtId="0" fontId="37" fillId="0" borderId="9" xfId="0" applyFont="1" applyFill="1" applyBorder="1" applyAlignment="1">
      <alignment vertical="center" wrapText="1"/>
    </xf>
    <xf numFmtId="0" fontId="38" fillId="0" borderId="9" xfId="0" applyFont="1" applyFill="1" applyBorder="1" applyAlignment="1">
      <alignment horizontal="center" vertical="center" wrapText="1"/>
    </xf>
    <xf numFmtId="0" fontId="37" fillId="0" borderId="9" xfId="0" applyFont="1" applyFill="1" applyBorder="1" applyAlignment="1">
      <alignment horizontal="left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164" fontId="38" fillId="0" borderId="9" xfId="0" applyNumberFormat="1" applyFont="1" applyFill="1" applyBorder="1" applyAlignment="1">
      <alignment horizontal="center" vertical="center" wrapText="1"/>
    </xf>
    <xf numFmtId="164" fontId="11" fillId="0" borderId="9" xfId="0" applyNumberFormat="1" applyFont="1" applyFill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 vertical="center" wrapText="1"/>
    </xf>
    <xf numFmtId="2" fontId="37" fillId="0" borderId="9" xfId="0" applyNumberFormat="1" applyFont="1" applyFill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1" fontId="5" fillId="0" borderId="9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43" fontId="5" fillId="0" borderId="15" xfId="0" applyNumberFormat="1" applyFont="1" applyFill="1" applyBorder="1" applyAlignment="1" applyProtection="1">
      <alignment horizontal="center" vertical="center" wrapText="1"/>
    </xf>
    <xf numFmtId="43" fontId="5" fillId="0" borderId="18" xfId="0" applyNumberFormat="1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20" fillId="0" borderId="0" xfId="0" applyNumberFormat="1" applyFont="1" applyBorder="1" applyAlignment="1">
      <alignment vertical="center"/>
    </xf>
    <xf numFmtId="2" fontId="3" fillId="0" borderId="0" xfId="0" applyNumberFormat="1" applyFont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2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vertical="center"/>
    </xf>
    <xf numFmtId="0" fontId="7" fillId="0" borderId="0" xfId="0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43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3" fontId="12" fillId="0" borderId="19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2" fontId="39" fillId="0" borderId="9" xfId="0" applyNumberFormat="1" applyFont="1" applyFill="1" applyBorder="1" applyAlignment="1">
      <alignment horizontal="center"/>
    </xf>
    <xf numFmtId="2" fontId="39" fillId="0" borderId="9" xfId="0" applyNumberFormat="1" applyFont="1" applyBorder="1" applyAlignment="1">
      <alignment horizontal="center" wrapText="1"/>
    </xf>
    <xf numFmtId="165" fontId="39" fillId="0" borderId="9" xfId="0" applyNumberFormat="1" applyFont="1" applyBorder="1" applyAlignment="1">
      <alignment horizontal="center" wrapText="1"/>
    </xf>
    <xf numFmtId="2" fontId="39" fillId="0" borderId="9" xfId="0" applyNumberFormat="1" applyFont="1" applyFill="1" applyBorder="1" applyAlignment="1">
      <alignment horizontal="center" vertical="center"/>
    </xf>
    <xf numFmtId="2" fontId="39" fillId="0" borderId="9" xfId="0" applyNumberFormat="1" applyFont="1" applyBorder="1" applyAlignment="1">
      <alignment horizontal="center" vertical="center" wrapText="1"/>
    </xf>
    <xf numFmtId="165" fontId="39" fillId="0" borderId="9" xfId="0" applyNumberFormat="1" applyFont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 wrapText="1"/>
    </xf>
    <xf numFmtId="164" fontId="14" fillId="0" borderId="9" xfId="0" applyNumberFormat="1" applyFont="1" applyFill="1" applyBorder="1" applyAlignment="1" applyProtection="1">
      <alignment horizontal="center" vertical="center" wrapText="1"/>
    </xf>
    <xf numFmtId="2" fontId="26" fillId="0" borderId="0" xfId="0" applyNumberFormat="1" applyFont="1" applyFill="1" applyBorder="1" applyAlignment="1">
      <alignment horizontal="center"/>
    </xf>
    <xf numFmtId="2" fontId="26" fillId="0" borderId="22" xfId="0" applyNumberFormat="1" applyFont="1" applyFill="1" applyBorder="1" applyAlignment="1">
      <alignment horizontal="center"/>
    </xf>
    <xf numFmtId="2" fontId="27" fillId="0" borderId="22" xfId="0" applyNumberFormat="1" applyFont="1" applyFill="1" applyBorder="1" applyAlignment="1">
      <alignment horizontal="center"/>
    </xf>
    <xf numFmtId="2" fontId="28" fillId="0" borderId="22" xfId="0" applyNumberFormat="1" applyFont="1" applyBorder="1" applyAlignment="1">
      <alignment horizontal="center" wrapText="1"/>
    </xf>
    <xf numFmtId="165" fontId="28" fillId="0" borderId="22" xfId="0" applyNumberFormat="1" applyFont="1" applyBorder="1" applyAlignment="1">
      <alignment horizontal="center" wrapText="1"/>
    </xf>
    <xf numFmtId="2" fontId="28" fillId="0" borderId="23" xfId="0" applyNumberFormat="1" applyFont="1" applyBorder="1" applyAlignment="1">
      <alignment horizontal="center" wrapText="1"/>
    </xf>
    <xf numFmtId="2" fontId="39" fillId="2" borderId="12" xfId="0" applyNumberFormat="1" applyFont="1" applyFill="1" applyBorder="1" applyAlignment="1">
      <alignment horizontal="center"/>
    </xf>
    <xf numFmtId="2" fontId="39" fillId="2" borderId="9" xfId="0" applyNumberFormat="1" applyFont="1" applyFill="1" applyBorder="1" applyAlignment="1">
      <alignment horizontal="center"/>
    </xf>
    <xf numFmtId="2" fontId="39" fillId="2" borderId="9" xfId="0" applyNumberFormat="1" applyFont="1" applyFill="1" applyBorder="1" applyAlignment="1">
      <alignment horizontal="center" wrapText="1"/>
    </xf>
    <xf numFmtId="165" fontId="39" fillId="2" borderId="9" xfId="0" applyNumberFormat="1" applyFont="1" applyFill="1" applyBorder="1" applyAlignment="1">
      <alignment horizontal="center" wrapText="1"/>
    </xf>
    <xf numFmtId="164" fontId="40" fillId="0" borderId="9" xfId="0" applyNumberFormat="1" applyFont="1" applyBorder="1" applyAlignment="1">
      <alignment horizontal="center" vertical="center" wrapText="1"/>
    </xf>
    <xf numFmtId="164" fontId="39" fillId="0" borderId="9" xfId="0" applyNumberFormat="1" applyFont="1" applyBorder="1" applyAlignment="1">
      <alignment horizontal="center" vertical="center" wrapText="1"/>
    </xf>
    <xf numFmtId="164" fontId="39" fillId="0" borderId="9" xfId="0" applyNumberFormat="1" applyFont="1" applyFill="1" applyBorder="1" applyAlignment="1" applyProtection="1">
      <alignment horizontal="center" vertical="center" wrapText="1"/>
    </xf>
    <xf numFmtId="164" fontId="40" fillId="0" borderId="9" xfId="0" applyNumberFormat="1" applyFont="1" applyFill="1" applyBorder="1" applyAlignment="1" applyProtection="1">
      <alignment horizontal="center" vertical="center" wrapText="1"/>
    </xf>
    <xf numFmtId="2" fontId="39" fillId="0" borderId="0" xfId="0" applyNumberFormat="1" applyFont="1" applyFill="1" applyBorder="1" applyAlignment="1">
      <alignment horizontal="center"/>
    </xf>
    <xf numFmtId="2" fontId="39" fillId="0" borderId="22" xfId="0" applyNumberFormat="1" applyFont="1" applyFill="1" applyBorder="1" applyAlignment="1">
      <alignment horizontal="center"/>
    </xf>
    <xf numFmtId="2" fontId="39" fillId="0" borderId="22" xfId="0" applyNumberFormat="1" applyFont="1" applyBorder="1" applyAlignment="1">
      <alignment horizontal="center" wrapText="1"/>
    </xf>
    <xf numFmtId="165" fontId="39" fillId="0" borderId="22" xfId="0" applyNumberFormat="1" applyFont="1" applyBorder="1" applyAlignment="1">
      <alignment horizontal="center" wrapText="1"/>
    </xf>
    <xf numFmtId="164" fontId="11" fillId="0" borderId="9" xfId="0" applyNumberFormat="1" applyFont="1" applyFill="1" applyBorder="1" applyAlignment="1">
      <alignment horizontal="center" wrapText="1"/>
    </xf>
    <xf numFmtId="2" fontId="5" fillId="0" borderId="9" xfId="0" applyNumberFormat="1" applyFont="1" applyFill="1" applyBorder="1" applyAlignment="1">
      <alignment horizontal="center" wrapText="1"/>
    </xf>
    <xf numFmtId="0" fontId="38" fillId="0" borderId="9" xfId="0" applyFont="1" applyFill="1" applyBorder="1" applyAlignment="1">
      <alignment horizontal="center" wrapText="1"/>
    </xf>
    <xf numFmtId="43" fontId="39" fillId="0" borderId="9" xfId="0" applyNumberFormat="1" applyFont="1" applyBorder="1" applyAlignment="1">
      <alignment horizontal="center" vertical="center" wrapText="1"/>
    </xf>
    <xf numFmtId="43" fontId="39" fillId="0" borderId="13" xfId="0" applyNumberFormat="1" applyFont="1" applyBorder="1" applyAlignment="1">
      <alignment horizontal="center" vertical="center" wrapText="1"/>
    </xf>
    <xf numFmtId="165" fontId="41" fillId="0" borderId="9" xfId="0" applyNumberFormat="1" applyFont="1" applyFill="1" applyBorder="1" applyAlignment="1">
      <alignment horizontal="center" vertical="center"/>
    </xf>
    <xf numFmtId="2" fontId="41" fillId="0" borderId="9" xfId="0" applyNumberFormat="1" applyFont="1" applyFill="1" applyBorder="1" applyAlignment="1">
      <alignment horizontal="center" vertical="center"/>
    </xf>
    <xf numFmtId="43" fontId="41" fillId="0" borderId="21" xfId="0" applyNumberFormat="1" applyFont="1" applyBorder="1" applyAlignment="1">
      <alignment horizontal="center" vertical="center" wrapText="1"/>
    </xf>
    <xf numFmtId="43" fontId="41" fillId="0" borderId="21" xfId="0" applyNumberFormat="1" applyFont="1" applyBorder="1" applyAlignment="1">
      <alignment horizontal="left" vertical="center" wrapText="1"/>
    </xf>
    <xf numFmtId="166" fontId="41" fillId="0" borderId="21" xfId="0" applyNumberFormat="1" applyFont="1" applyBorder="1" applyAlignment="1">
      <alignment horizontal="left" vertical="center" wrapText="1"/>
    </xf>
    <xf numFmtId="2" fontId="39" fillId="0" borderId="13" xfId="0" applyNumberFormat="1" applyFont="1" applyBorder="1" applyAlignment="1">
      <alignment horizontal="center" wrapText="1"/>
    </xf>
    <xf numFmtId="2" fontId="39" fillId="0" borderId="13" xfId="0" applyNumberFormat="1" applyFont="1" applyBorder="1" applyAlignment="1">
      <alignment horizontal="center" vertical="center" wrapText="1"/>
    </xf>
    <xf numFmtId="2" fontId="39" fillId="2" borderId="13" xfId="0" applyNumberFormat="1" applyFont="1" applyFill="1" applyBorder="1" applyAlignment="1">
      <alignment horizontal="center" wrapText="1"/>
    </xf>
    <xf numFmtId="2" fontId="39" fillId="0" borderId="25" xfId="0" applyNumberFormat="1" applyFont="1" applyBorder="1" applyAlignment="1">
      <alignment horizontal="center" wrapText="1"/>
    </xf>
    <xf numFmtId="2" fontId="28" fillId="0" borderId="25" xfId="0" applyNumberFormat="1" applyFont="1" applyBorder="1" applyAlignment="1">
      <alignment horizontal="center" wrapText="1"/>
    </xf>
    <xf numFmtId="2" fontId="41" fillId="0" borderId="13" xfId="0" applyNumberFormat="1" applyFont="1" applyFill="1" applyBorder="1" applyAlignment="1">
      <alignment horizontal="center" vertical="center"/>
    </xf>
    <xf numFmtId="2" fontId="41" fillId="0" borderId="26" xfId="0" applyNumberFormat="1" applyFont="1" applyFill="1" applyBorder="1" applyAlignment="1">
      <alignment horizontal="center" vertical="center"/>
    </xf>
    <xf numFmtId="43" fontId="39" fillId="0" borderId="9" xfId="0" applyNumberFormat="1" applyFont="1" applyBorder="1" applyAlignment="1">
      <alignment horizontal="center" vertical="center"/>
    </xf>
    <xf numFmtId="166" fontId="41" fillId="0" borderId="21" xfId="0" applyNumberFormat="1" applyFont="1" applyBorder="1" applyAlignment="1">
      <alignment horizontal="center" vertical="center"/>
    </xf>
    <xf numFmtId="2" fontId="39" fillId="0" borderId="9" xfId="0" applyNumberFormat="1" applyFont="1" applyFill="1" applyBorder="1" applyAlignment="1">
      <alignment horizontal="center" vertical="center" wrapText="1"/>
    </xf>
    <xf numFmtId="164" fontId="37" fillId="0" borderId="9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2" fontId="39" fillId="0" borderId="9" xfId="0" applyNumberFormat="1" applyFont="1" applyFill="1" applyBorder="1" applyAlignment="1">
      <alignment horizontal="center" wrapText="1"/>
    </xf>
    <xf numFmtId="43" fontId="39" fillId="0" borderId="9" xfId="0" applyNumberFormat="1" applyFont="1" applyFill="1" applyBorder="1" applyAlignment="1" applyProtection="1">
      <alignment horizontal="center" vertical="center"/>
    </xf>
    <xf numFmtId="43" fontId="39" fillId="0" borderId="9" xfId="0" applyNumberFormat="1" applyFont="1" applyFill="1" applyBorder="1" applyAlignment="1" applyProtection="1">
      <alignment vertical="center"/>
    </xf>
    <xf numFmtId="43" fontId="39" fillId="0" borderId="0" xfId="0" applyNumberFormat="1" applyFont="1" applyFill="1" applyAlignment="1">
      <alignment vertical="center"/>
    </xf>
    <xf numFmtId="4" fontId="41" fillId="0" borderId="27" xfId="0" applyNumberFormat="1" applyFont="1" applyFill="1" applyBorder="1" applyAlignment="1" applyProtection="1">
      <alignment horizontal="right"/>
    </xf>
    <xf numFmtId="166" fontId="39" fillId="0" borderId="13" xfId="0" applyNumberFormat="1" applyFont="1" applyFill="1" applyBorder="1" applyAlignment="1" applyProtection="1">
      <alignment vertical="center"/>
    </xf>
    <xf numFmtId="166" fontId="41" fillId="0" borderId="27" xfId="0" applyNumberFormat="1" applyFont="1" applyFill="1" applyBorder="1" applyAlignment="1" applyProtection="1">
      <alignment horizontal="right"/>
    </xf>
    <xf numFmtId="4" fontId="39" fillId="0" borderId="9" xfId="0" applyNumberFormat="1" applyFont="1" applyFill="1" applyBorder="1" applyAlignment="1" applyProtection="1">
      <alignment horizontal="right" vertical="center" wrapText="1"/>
    </xf>
    <xf numFmtId="43" fontId="40" fillId="0" borderId="13" xfId="0" applyNumberFormat="1" applyFont="1" applyFill="1" applyBorder="1" applyAlignment="1">
      <alignment horizontal="right" vertical="center"/>
    </xf>
    <xf numFmtId="4" fontId="39" fillId="0" borderId="13" xfId="0" applyNumberFormat="1" applyFont="1" applyFill="1" applyBorder="1" applyAlignment="1">
      <alignment horizontal="right"/>
    </xf>
    <xf numFmtId="43" fontId="10" fillId="0" borderId="0" xfId="0" applyNumberFormat="1" applyFont="1" applyFill="1" applyBorder="1" applyAlignment="1">
      <alignment horizontal="right" vertical="center"/>
    </xf>
    <xf numFmtId="0" fontId="32" fillId="0" borderId="0" xfId="0" applyFont="1" applyBorder="1" applyAlignment="1">
      <alignment vertical="center"/>
    </xf>
    <xf numFmtId="0" fontId="32" fillId="0" borderId="0" xfId="0" applyFont="1" applyFill="1" applyBorder="1" applyAlignment="1">
      <alignment horizontal="center" vertical="center"/>
    </xf>
    <xf numFmtId="2" fontId="39" fillId="0" borderId="9" xfId="0" applyNumberFormat="1" applyFont="1" applyFill="1" applyBorder="1" applyAlignment="1">
      <alignment horizontal="right"/>
    </xf>
    <xf numFmtId="2" fontId="39" fillId="0" borderId="9" xfId="0" applyNumberFormat="1" applyFont="1" applyBorder="1" applyAlignment="1">
      <alignment horizontal="right" wrapText="1"/>
    </xf>
    <xf numFmtId="165" fontId="39" fillId="0" borderId="9" xfId="0" applyNumberFormat="1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2" fontId="39" fillId="0" borderId="12" xfId="0" applyNumberFormat="1" applyFont="1" applyBorder="1" applyAlignment="1">
      <alignment horizontal="center" wrapText="1"/>
    </xf>
    <xf numFmtId="2" fontId="39" fillId="0" borderId="12" xfId="0" applyNumberFormat="1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left" vertical="center" wrapText="1"/>
    </xf>
    <xf numFmtId="0" fontId="25" fillId="0" borderId="9" xfId="0" applyFont="1" applyFill="1" applyBorder="1" applyAlignment="1">
      <alignment horizontal="right" vertical="center" wrapText="1"/>
    </xf>
    <xf numFmtId="2" fontId="26" fillId="0" borderId="9" xfId="0" applyNumberFormat="1" applyFont="1" applyFill="1" applyBorder="1" applyAlignment="1">
      <alignment horizontal="center"/>
    </xf>
    <xf numFmtId="2" fontId="27" fillId="0" borderId="9" xfId="0" applyNumberFormat="1" applyFont="1" applyFill="1" applyBorder="1" applyAlignment="1">
      <alignment horizontal="center"/>
    </xf>
    <xf numFmtId="2" fontId="28" fillId="0" borderId="9" xfId="0" applyNumberFormat="1" applyFont="1" applyBorder="1" applyAlignment="1">
      <alignment horizontal="center" wrapText="1"/>
    </xf>
    <xf numFmtId="165" fontId="28" fillId="0" borderId="9" xfId="0" applyNumberFormat="1" applyFont="1" applyBorder="1" applyAlignment="1">
      <alignment horizontal="center" wrapText="1"/>
    </xf>
    <xf numFmtId="164" fontId="6" fillId="0" borderId="22" xfId="0" applyNumberFormat="1" applyFont="1" applyBorder="1" applyAlignment="1">
      <alignment horizontal="center" vertical="center" wrapText="1"/>
    </xf>
    <xf numFmtId="164" fontId="6" fillId="0" borderId="25" xfId="0" applyNumberFormat="1" applyFont="1" applyBorder="1" applyAlignment="1">
      <alignment horizontal="center" vertical="center" wrapText="1"/>
    </xf>
    <xf numFmtId="2" fontId="39" fillId="2" borderId="12" xfId="0" applyNumberFormat="1" applyFont="1" applyFill="1" applyBorder="1" applyAlignment="1">
      <alignment horizontal="center" wrapText="1"/>
    </xf>
    <xf numFmtId="0" fontId="34" fillId="0" borderId="14" xfId="0" applyFont="1" applyBorder="1" applyAlignment="1">
      <alignment horizontal="center" vertical="center" wrapText="1"/>
    </xf>
    <xf numFmtId="2" fontId="41" fillId="2" borderId="9" xfId="0" applyNumberFormat="1" applyFont="1" applyFill="1" applyBorder="1" applyAlignment="1">
      <alignment horizontal="center"/>
    </xf>
    <xf numFmtId="2" fontId="41" fillId="2" borderId="9" xfId="0" applyNumberFormat="1" applyFont="1" applyFill="1" applyBorder="1" applyAlignment="1">
      <alignment horizontal="center" wrapText="1"/>
    </xf>
    <xf numFmtId="2" fontId="41" fillId="2" borderId="12" xfId="0" applyNumberFormat="1" applyFont="1" applyFill="1" applyBorder="1" applyAlignment="1">
      <alignment horizontal="center" wrapText="1"/>
    </xf>
    <xf numFmtId="165" fontId="41" fillId="2" borderId="9" xfId="0" applyNumberFormat="1" applyFont="1" applyFill="1" applyBorder="1" applyAlignment="1">
      <alignment horizontal="center" wrapText="1"/>
    </xf>
    <xf numFmtId="2" fontId="41" fillId="0" borderId="9" xfId="0" applyNumberFormat="1" applyFont="1" applyBorder="1" applyAlignment="1">
      <alignment horizontal="center" wrapText="1"/>
    </xf>
    <xf numFmtId="2" fontId="41" fillId="2" borderId="13" xfId="0" applyNumberFormat="1" applyFont="1" applyFill="1" applyBorder="1" applyAlignment="1">
      <alignment horizontal="center" wrapText="1"/>
    </xf>
    <xf numFmtId="0" fontId="35" fillId="0" borderId="0" xfId="0" applyFont="1" applyBorder="1"/>
    <xf numFmtId="0" fontId="3" fillId="0" borderId="9" xfId="0" applyFont="1" applyBorder="1"/>
    <xf numFmtId="164" fontId="5" fillId="0" borderId="9" xfId="0" applyNumberFormat="1" applyFont="1" applyFill="1" applyBorder="1" applyAlignment="1">
      <alignment horizontal="center" vertical="center" wrapText="1"/>
    </xf>
    <xf numFmtId="2" fontId="39" fillId="2" borderId="22" xfId="0" applyNumberFormat="1" applyFont="1" applyFill="1" applyBorder="1" applyAlignment="1">
      <alignment horizontal="center" wrapText="1"/>
    </xf>
    <xf numFmtId="0" fontId="30" fillId="0" borderId="9" xfId="0" applyFont="1" applyFill="1" applyBorder="1" applyAlignment="1">
      <alignment horizontal="right" vertical="center" wrapText="1"/>
    </xf>
    <xf numFmtId="2" fontId="39" fillId="0" borderId="23" xfId="0" applyNumberFormat="1" applyFont="1" applyBorder="1" applyAlignment="1">
      <alignment horizont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2" fontId="5" fillId="0" borderId="0" xfId="0" applyNumberFormat="1" applyFont="1" applyBorder="1" applyAlignment="1">
      <alignment vertical="center"/>
    </xf>
    <xf numFmtId="0" fontId="43" fillId="0" borderId="0" xfId="0" applyFont="1" applyBorder="1" applyAlignment="1">
      <alignment vertical="center" wrapText="1"/>
    </xf>
    <xf numFmtId="0" fontId="43" fillId="0" borderId="0" xfId="0" applyFont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wrapText="1"/>
    </xf>
    <xf numFmtId="0" fontId="43" fillId="0" borderId="0" xfId="0" applyFont="1" applyFill="1" applyBorder="1" applyAlignment="1">
      <alignment vertical="center" wrapText="1"/>
    </xf>
    <xf numFmtId="0" fontId="23" fillId="0" borderId="0" xfId="0" applyFont="1" applyBorder="1" applyAlignment="1">
      <alignment vertical="center"/>
    </xf>
    <xf numFmtId="0" fontId="43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4" fillId="0" borderId="0" xfId="0" applyFont="1" applyBorder="1"/>
    <xf numFmtId="0" fontId="7" fillId="0" borderId="0" xfId="0" applyFont="1" applyBorder="1" applyAlignment="1"/>
    <xf numFmtId="2" fontId="28" fillId="0" borderId="13" xfId="0" applyNumberFormat="1" applyFont="1" applyBorder="1" applyAlignment="1">
      <alignment horizontal="center" wrapText="1"/>
    </xf>
    <xf numFmtId="0" fontId="3" fillId="0" borderId="13" xfId="0" applyFont="1" applyBorder="1"/>
    <xf numFmtId="4" fontId="39" fillId="0" borderId="18" xfId="0" applyNumberFormat="1" applyFont="1" applyFill="1" applyBorder="1" applyAlignment="1">
      <alignment horizontal="right"/>
    </xf>
    <xf numFmtId="4" fontId="41" fillId="0" borderId="26" xfId="0" applyNumberFormat="1" applyFont="1" applyFill="1" applyBorder="1" applyAlignment="1">
      <alignment horizontal="right"/>
    </xf>
    <xf numFmtId="4" fontId="41" fillId="0" borderId="11" xfId="0" applyNumberFormat="1" applyFont="1" applyFill="1" applyBorder="1" applyAlignment="1" applyProtection="1">
      <alignment horizontal="right"/>
    </xf>
    <xf numFmtId="0" fontId="5" fillId="0" borderId="36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3" fontId="12" fillId="0" borderId="19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14" fillId="0" borderId="9" xfId="0" applyFont="1" applyFill="1" applyBorder="1" applyAlignment="1">
      <alignment horizontal="right" vertical="center" wrapText="1"/>
    </xf>
    <xf numFmtId="0" fontId="25" fillId="0" borderId="23" xfId="0" applyFont="1" applyFill="1" applyBorder="1" applyAlignment="1">
      <alignment horizontal="left" vertical="top" wrapText="1"/>
    </xf>
    <xf numFmtId="0" fontId="3" fillId="0" borderId="0" xfId="0" applyFont="1" applyFill="1" applyBorder="1"/>
    <xf numFmtId="0" fontId="24" fillId="0" borderId="0" xfId="0" applyFont="1" applyFill="1" applyBorder="1"/>
    <xf numFmtId="0" fontId="32" fillId="0" borderId="0" xfId="0" applyFont="1" applyFill="1" applyBorder="1"/>
    <xf numFmtId="0" fontId="7" fillId="0" borderId="0" xfId="0" applyFont="1" applyFill="1" applyBorder="1" applyAlignment="1">
      <alignment horizontal="center"/>
    </xf>
    <xf numFmtId="164" fontId="11" fillId="0" borderId="0" xfId="0" applyNumberFormat="1" applyFont="1" applyFill="1" applyBorder="1"/>
    <xf numFmtId="2" fontId="5" fillId="0" borderId="0" xfId="0" applyNumberFormat="1" applyFont="1" applyFill="1" applyBorder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2" fontId="13" fillId="0" borderId="0" xfId="0" applyNumberFormat="1" applyFont="1" applyFill="1" applyBorder="1"/>
    <xf numFmtId="0" fontId="4" fillId="0" borderId="0" xfId="0" applyFont="1" applyFill="1" applyBorder="1"/>
    <xf numFmtId="0" fontId="6" fillId="0" borderId="0" xfId="0" applyFont="1" applyFill="1" applyBorder="1" applyAlignment="1"/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/>
    <xf numFmtId="164" fontId="11" fillId="0" borderId="3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1" fontId="12" fillId="0" borderId="19" xfId="0" applyNumberFormat="1" applyFont="1" applyFill="1" applyBorder="1" applyAlignment="1">
      <alignment horizontal="center" vertical="center" wrapText="1"/>
    </xf>
    <xf numFmtId="164" fontId="17" fillId="0" borderId="15" xfId="0" applyNumberFormat="1" applyFont="1" applyFill="1" applyBorder="1" applyAlignment="1">
      <alignment horizontal="center" vertical="center" wrapText="1"/>
    </xf>
    <xf numFmtId="2" fontId="5" fillId="0" borderId="15" xfId="0" applyNumberFormat="1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 vertical="center" wrapText="1"/>
    </xf>
    <xf numFmtId="164" fontId="25" fillId="0" borderId="9" xfId="0" applyNumberFormat="1" applyFont="1" applyFill="1" applyBorder="1" applyAlignment="1">
      <alignment horizontal="center" vertical="center" wrapText="1"/>
    </xf>
    <xf numFmtId="164" fontId="13" fillId="0" borderId="9" xfId="0" applyNumberFormat="1" applyFont="1" applyFill="1" applyBorder="1" applyAlignment="1">
      <alignment horizontal="center" vertical="center"/>
    </xf>
    <xf numFmtId="164" fontId="14" fillId="0" borderId="9" xfId="0" applyNumberFormat="1" applyFont="1" applyFill="1" applyBorder="1" applyAlignment="1">
      <alignment horizontal="center" vertical="center" wrapText="1"/>
    </xf>
    <xf numFmtId="164" fontId="25" fillId="0" borderId="9" xfId="0" applyNumberFormat="1" applyFont="1" applyFill="1" applyBorder="1" applyAlignment="1">
      <alignment horizontal="center"/>
    </xf>
    <xf numFmtId="2" fontId="25" fillId="0" borderId="9" xfId="0" applyNumberFormat="1" applyFont="1" applyFill="1" applyBorder="1" applyAlignment="1">
      <alignment horizontal="center" vertical="center" wrapText="1"/>
    </xf>
    <xf numFmtId="164" fontId="13" fillId="0" borderId="9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 wrapText="1"/>
    </xf>
    <xf numFmtId="0" fontId="14" fillId="0" borderId="9" xfId="0" applyFont="1" applyFill="1" applyBorder="1" applyAlignment="1">
      <alignment horizontal="left" vertical="center" wrapText="1"/>
    </xf>
    <xf numFmtId="164" fontId="20" fillId="0" borderId="9" xfId="0" applyNumberFormat="1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/>
    </xf>
    <xf numFmtId="0" fontId="3" fillId="0" borderId="9" xfId="0" applyFont="1" applyFill="1" applyBorder="1"/>
    <xf numFmtId="164" fontId="25" fillId="0" borderId="9" xfId="0" applyNumberFormat="1" applyFont="1" applyFill="1" applyBorder="1" applyAlignment="1">
      <alignment horizontal="center" wrapText="1"/>
    </xf>
    <xf numFmtId="2" fontId="25" fillId="0" borderId="9" xfId="0" applyNumberFormat="1" applyFont="1" applyFill="1" applyBorder="1" applyAlignment="1">
      <alignment horizontal="center" wrapText="1"/>
    </xf>
    <xf numFmtId="2" fontId="41" fillId="0" borderId="9" xfId="0" applyNumberFormat="1" applyFont="1" applyFill="1" applyBorder="1" applyAlignment="1">
      <alignment horizontal="center"/>
    </xf>
    <xf numFmtId="0" fontId="39" fillId="0" borderId="9" xfId="0" applyFont="1" applyFill="1" applyBorder="1" applyAlignment="1">
      <alignment horizontal="left" vertical="center" wrapText="1"/>
    </xf>
    <xf numFmtId="164" fontId="42" fillId="0" borderId="9" xfId="0" applyNumberFormat="1" applyFont="1" applyFill="1" applyBorder="1" applyAlignment="1">
      <alignment horizontal="center" vertical="center"/>
    </xf>
    <xf numFmtId="0" fontId="39" fillId="0" borderId="9" xfId="3" applyFont="1" applyFill="1" applyBorder="1" applyAlignment="1">
      <alignment horizontal="left" vertical="center" wrapText="1"/>
    </xf>
    <xf numFmtId="164" fontId="39" fillId="0" borderId="9" xfId="3" applyNumberFormat="1" applyFont="1" applyFill="1" applyBorder="1" applyAlignment="1">
      <alignment horizontal="center" vertical="center"/>
    </xf>
    <xf numFmtId="164" fontId="40" fillId="0" borderId="9" xfId="0" applyNumberFormat="1" applyFont="1" applyFill="1" applyBorder="1" applyAlignment="1">
      <alignment horizontal="center" vertical="center" wrapText="1"/>
    </xf>
    <xf numFmtId="0" fontId="40" fillId="0" borderId="9" xfId="3" applyFont="1" applyFill="1" applyBorder="1" applyAlignment="1">
      <alignment horizontal="right" vertical="center" wrapText="1"/>
    </xf>
    <xf numFmtId="0" fontId="39" fillId="0" borderId="9" xfId="3" applyFont="1" applyFill="1" applyBorder="1" applyAlignment="1">
      <alignment vertical="center" wrapText="1"/>
    </xf>
    <xf numFmtId="164" fontId="42" fillId="0" borderId="9" xfId="0" applyNumberFormat="1" applyFont="1" applyFill="1" applyBorder="1" applyAlignment="1">
      <alignment horizontal="center"/>
    </xf>
    <xf numFmtId="164" fontId="39" fillId="0" borderId="9" xfId="0" applyNumberFormat="1" applyFont="1" applyFill="1" applyBorder="1" applyAlignment="1">
      <alignment horizontal="center" wrapText="1"/>
    </xf>
    <xf numFmtId="2" fontId="39" fillId="0" borderId="9" xfId="3" applyNumberFormat="1" applyFont="1" applyFill="1" applyBorder="1" applyAlignment="1">
      <alignment horizontal="center" vertical="center"/>
    </xf>
    <xf numFmtId="164" fontId="39" fillId="0" borderId="9" xfId="3" applyNumberFormat="1" applyFont="1" applyFill="1" applyBorder="1" applyAlignment="1">
      <alignment horizontal="center"/>
    </xf>
    <xf numFmtId="2" fontId="39" fillId="0" borderId="9" xfId="3" applyNumberFormat="1" applyFont="1" applyFill="1" applyBorder="1" applyAlignment="1">
      <alignment horizontal="center"/>
    </xf>
    <xf numFmtId="0" fontId="39" fillId="0" borderId="9" xfId="0" applyFont="1" applyFill="1" applyBorder="1" applyAlignment="1">
      <alignment vertical="center" wrapText="1"/>
    </xf>
    <xf numFmtId="0" fontId="40" fillId="0" borderId="9" xfId="0" applyFont="1" applyFill="1" applyBorder="1" applyAlignment="1">
      <alignment horizontal="right" vertical="center" wrapText="1"/>
    </xf>
    <xf numFmtId="0" fontId="25" fillId="0" borderId="9" xfId="0" applyFont="1" applyFill="1" applyBorder="1" applyAlignment="1">
      <alignment horizontal="left" vertical="top" wrapText="1"/>
    </xf>
    <xf numFmtId="0" fontId="36" fillId="0" borderId="9" xfId="0" applyNumberFormat="1" applyFont="1" applyFill="1" applyBorder="1" applyAlignment="1" applyProtection="1">
      <alignment horizontal="left" vertical="top" wrapText="1"/>
    </xf>
    <xf numFmtId="0" fontId="37" fillId="0" borderId="9" xfId="0" applyFont="1" applyFill="1" applyBorder="1" applyAlignment="1">
      <alignment horizontal="center" vertical="center" wrapText="1"/>
    </xf>
    <xf numFmtId="164" fontId="20" fillId="0" borderId="0" xfId="0" applyNumberFormat="1" applyFont="1" applyFill="1" applyBorder="1"/>
    <xf numFmtId="2" fontId="3" fillId="0" borderId="0" xfId="0" applyNumberFormat="1" applyFont="1" applyFill="1" applyBorder="1"/>
    <xf numFmtId="164" fontId="11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vertical="center"/>
    </xf>
    <xf numFmtId="0" fontId="11" fillId="0" borderId="3" xfId="0" applyFont="1" applyFill="1" applyBorder="1" applyAlignment="1">
      <alignment horizontal="center" vertical="center" wrapText="1"/>
    </xf>
    <xf numFmtId="164" fontId="6" fillId="0" borderId="12" xfId="0" applyNumberFormat="1" applyFont="1" applyFill="1" applyBorder="1" applyAlignment="1">
      <alignment horizontal="center" vertical="center" wrapText="1"/>
    </xf>
    <xf numFmtId="164" fontId="12" fillId="0" borderId="12" xfId="0" applyNumberFormat="1" applyFont="1" applyFill="1" applyBorder="1" applyAlignment="1">
      <alignment horizontal="center" vertical="center" wrapText="1"/>
    </xf>
    <xf numFmtId="164" fontId="12" fillId="0" borderId="9" xfId="0" applyNumberFormat="1" applyFont="1" applyFill="1" applyBorder="1" applyAlignment="1">
      <alignment horizontal="center" vertical="center" wrapText="1"/>
    </xf>
    <xf numFmtId="164" fontId="18" fillId="0" borderId="9" xfId="0" applyNumberFormat="1" applyFont="1" applyFill="1" applyBorder="1" applyAlignment="1">
      <alignment horizontal="center"/>
    </xf>
    <xf numFmtId="164" fontId="18" fillId="0" borderId="9" xfId="0" applyNumberFormat="1" applyFont="1" applyFill="1" applyBorder="1" applyAlignment="1">
      <alignment horizontal="center" vertical="center"/>
    </xf>
    <xf numFmtId="0" fontId="40" fillId="0" borderId="16" xfId="3" applyFont="1" applyFill="1" applyBorder="1" applyAlignment="1">
      <alignment horizontal="right" vertical="center" wrapText="1"/>
    </xf>
    <xf numFmtId="0" fontId="39" fillId="0" borderId="16" xfId="3" applyFont="1" applyFill="1" applyBorder="1" applyAlignment="1">
      <alignment vertical="center" wrapText="1"/>
    </xf>
    <xf numFmtId="0" fontId="36" fillId="0" borderId="28" xfId="0" applyNumberFormat="1" applyFont="1" applyFill="1" applyBorder="1" applyAlignment="1" applyProtection="1">
      <alignment horizontal="left" vertical="top" wrapText="1"/>
    </xf>
    <xf numFmtId="164" fontId="14" fillId="0" borderId="12" xfId="0" applyNumberFormat="1" applyFont="1" applyFill="1" applyBorder="1" applyAlignment="1">
      <alignment horizontal="center" vertical="center" wrapText="1"/>
    </xf>
    <xf numFmtId="2" fontId="41" fillId="0" borderId="12" xfId="0" applyNumberFormat="1" applyFont="1" applyFill="1" applyBorder="1" applyAlignment="1">
      <alignment horizontal="center"/>
    </xf>
    <xf numFmtId="0" fontId="25" fillId="0" borderId="14" xfId="0" applyFont="1" applyFill="1" applyBorder="1" applyAlignment="1">
      <alignment horizontal="right" vertical="center"/>
    </xf>
    <xf numFmtId="0" fontId="25" fillId="0" borderId="9" xfId="0" applyFont="1" applyFill="1" applyBorder="1" applyAlignment="1">
      <alignment horizontal="right" vertical="center"/>
    </xf>
    <xf numFmtId="0" fontId="10" fillId="0" borderId="20" xfId="0" applyFont="1" applyFill="1" applyBorder="1" applyAlignment="1">
      <alignment horizontal="right" vertical="center"/>
    </xf>
    <xf numFmtId="0" fontId="10" fillId="0" borderId="21" xfId="0" applyFont="1" applyFill="1" applyBorder="1" applyAlignment="1">
      <alignment horizontal="right" vertical="center"/>
    </xf>
    <xf numFmtId="43" fontId="39" fillId="0" borderId="0" xfId="0" applyNumberFormat="1" applyFont="1" applyFill="1" applyAlignment="1">
      <alignment horizontal="left" vertical="center"/>
    </xf>
    <xf numFmtId="0" fontId="10" fillId="0" borderId="37" xfId="0" applyFont="1" applyFill="1" applyBorder="1" applyAlignment="1">
      <alignment horizontal="right" vertical="center"/>
    </xf>
    <xf numFmtId="0" fontId="10" fillId="0" borderId="38" xfId="0" applyFont="1" applyFill="1" applyBorder="1" applyAlignment="1">
      <alignment horizontal="right" vertical="center"/>
    </xf>
    <xf numFmtId="0" fontId="10" fillId="0" borderId="27" xfId="0" applyFont="1" applyFill="1" applyBorder="1" applyAlignment="1">
      <alignment horizontal="right" vertical="center"/>
    </xf>
    <xf numFmtId="0" fontId="25" fillId="0" borderId="17" xfId="0" applyFont="1" applyFill="1" applyBorder="1" applyAlignment="1">
      <alignment horizontal="right" vertical="center"/>
    </xf>
    <xf numFmtId="0" fontId="25" fillId="0" borderId="15" xfId="0" applyFont="1" applyFill="1" applyBorder="1" applyAlignment="1">
      <alignment horizontal="right" vertical="center"/>
    </xf>
    <xf numFmtId="0" fontId="30" fillId="0" borderId="14" xfId="0" applyFont="1" applyFill="1" applyBorder="1" applyAlignment="1">
      <alignment horizontal="right" vertical="center"/>
    </xf>
    <xf numFmtId="0" fontId="30" fillId="0" borderId="9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center" vertical="center"/>
    </xf>
    <xf numFmtId="43" fontId="6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 textRotation="90" wrapText="1"/>
    </xf>
    <xf numFmtId="0" fontId="5" fillId="0" borderId="30" xfId="0" applyFont="1" applyFill="1" applyBorder="1" applyAlignment="1">
      <alignment horizontal="center" vertical="center" textRotation="90" wrapText="1"/>
    </xf>
    <xf numFmtId="0" fontId="5" fillId="0" borderId="31" xfId="0" applyFont="1" applyFill="1" applyBorder="1" applyAlignment="1">
      <alignment horizontal="center" vertical="center" textRotation="90" wrapText="1"/>
    </xf>
    <xf numFmtId="0" fontId="5" fillId="0" borderId="23" xfId="0" applyFont="1" applyFill="1" applyBorder="1" applyAlignment="1">
      <alignment horizontal="center" vertical="center" textRotation="90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10" fillId="0" borderId="2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32" xfId="0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9" xfId="0" applyFont="1" applyBorder="1" applyAlignment="1">
      <alignment horizontal="right" vertical="center" wrapText="1"/>
    </xf>
  </cellXfs>
  <cellStyles count="6">
    <cellStyle name="Normal" xfId="0" builtinId="0"/>
    <cellStyle name="Normal 2" xfId="1"/>
    <cellStyle name="Normal 2 2" xfId="2"/>
    <cellStyle name="Normal_FORMA" xfId="3"/>
    <cellStyle name="Style 1" xfId="4"/>
    <cellStyle name="Обычный_33. OZOLNIEKU NOVADA DOME_OZO SKOLA_TELPU, GAITENU, KAPNU TELPU REMONTS_TAME_VADIMS_2011_02_25_melnraksts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1695450</xdr:colOff>
      <xdr:row>99</xdr:row>
      <xdr:rowOff>438150</xdr:rowOff>
    </xdr:from>
    <xdr:to>
      <xdr:col>2</xdr:col>
      <xdr:colOff>2514600</xdr:colOff>
      <xdr:row>99</xdr:row>
      <xdr:rowOff>1257300</xdr:rowOff>
    </xdr:to>
    <xdr:pic>
      <xdr:nvPicPr>
        <xdr:cNvPr id="1039" name="Attēls 2" descr="B&amp;Emacr;RNU Pods AR V&amp;Amacr;KU 50&amp;khcy;28&amp;khcy;53 &amp;scy;&amp;mcy;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6475" y="21659850"/>
          <a:ext cx="8191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2162175</xdr:colOff>
      <xdr:row>94</xdr:row>
      <xdr:rowOff>371475</xdr:rowOff>
    </xdr:from>
    <xdr:to>
      <xdr:col>2</xdr:col>
      <xdr:colOff>2609850</xdr:colOff>
      <xdr:row>94</xdr:row>
      <xdr:rowOff>1257300</xdr:rowOff>
    </xdr:to>
    <xdr:pic>
      <xdr:nvPicPr>
        <xdr:cNvPr id="2058" name="Attēls 1" descr="Salok&amp;amacr;m&amp;amacr;s iekšdurvis 033S-85 cena un inform&amp;amacr;cija | Iekšdurvis | 220.lv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0" y="20869275"/>
          <a:ext cx="44767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abSelected="1" zoomScale="130" zoomScaleNormal="130" zoomScaleSheetLayoutView="100" workbookViewId="0">
      <selection activeCell="A16" sqref="A16"/>
    </sheetView>
  </sheetViews>
  <sheetFormatPr defaultRowHeight="12.75"/>
  <cols>
    <col min="1" max="1" width="7.5703125" style="61" customWidth="1"/>
    <col min="2" max="2" width="16.7109375" style="61" customWidth="1"/>
    <col min="3" max="3" width="42.42578125" style="61" customWidth="1"/>
    <col min="4" max="4" width="16.5703125" style="62" customWidth="1"/>
    <col min="5" max="5" width="15.7109375" style="63" customWidth="1"/>
    <col min="6" max="6" width="15.7109375" style="61" customWidth="1"/>
    <col min="7" max="7" width="14.7109375" style="61" customWidth="1"/>
    <col min="8" max="8" width="18.5703125" style="61" customWidth="1"/>
    <col min="9" max="9" width="9.140625" style="61" customWidth="1"/>
    <col min="10" max="10" width="9.140625" style="61" hidden="1" customWidth="1"/>
    <col min="11" max="16384" width="9.140625" style="61"/>
  </cols>
  <sheetData>
    <row r="1" spans="1:8" ht="15.75">
      <c r="G1" s="148" t="s">
        <v>180</v>
      </c>
    </row>
    <row r="2" spans="1:8" ht="15.75">
      <c r="G2" s="148"/>
    </row>
    <row r="3" spans="1:8" ht="15.75">
      <c r="G3" s="148" t="s">
        <v>84</v>
      </c>
    </row>
    <row r="4" spans="1:8" ht="15.75">
      <c r="G4" s="148"/>
    </row>
    <row r="5" spans="1:8" ht="15.75">
      <c r="F5" s="61" t="s">
        <v>183</v>
      </c>
      <c r="G5" s="148"/>
    </row>
    <row r="6" spans="1:8" ht="15.75">
      <c r="G6" s="148"/>
    </row>
    <row r="7" spans="1:8">
      <c r="F7" s="61" t="s">
        <v>252</v>
      </c>
    </row>
    <row r="10" spans="1:8">
      <c r="G10" s="61" t="s">
        <v>85</v>
      </c>
    </row>
    <row r="13" spans="1:8" ht="15">
      <c r="A13" s="187" t="s">
        <v>277</v>
      </c>
      <c r="B13" s="183"/>
      <c r="C13" s="179"/>
      <c r="D13" s="179"/>
      <c r="E13" s="179"/>
      <c r="F13" s="179"/>
      <c r="G13" s="179"/>
      <c r="H13" s="179"/>
    </row>
    <row r="14" spans="1:8" ht="15" customHeight="1">
      <c r="A14" s="200" t="s">
        <v>278</v>
      </c>
      <c r="B14" s="188"/>
      <c r="C14" s="180"/>
      <c r="D14" s="180"/>
      <c r="E14" s="181"/>
      <c r="F14" s="179"/>
      <c r="G14" s="179"/>
      <c r="H14" s="179"/>
    </row>
    <row r="15" spans="1:8" ht="15" customHeight="1">
      <c r="A15" s="187" t="s">
        <v>279</v>
      </c>
      <c r="B15" s="183"/>
      <c r="C15" s="179"/>
      <c r="D15" s="180"/>
      <c r="E15" s="180"/>
      <c r="F15" s="180"/>
      <c r="G15" s="180"/>
      <c r="H15" s="180"/>
    </row>
    <row r="16" spans="1:8" ht="15">
      <c r="A16" s="187" t="s">
        <v>294</v>
      </c>
      <c r="B16" s="187"/>
      <c r="C16" s="179"/>
      <c r="D16" s="179"/>
      <c r="E16" s="179"/>
      <c r="F16" s="179"/>
      <c r="G16" s="179"/>
      <c r="H16" s="179"/>
    </row>
    <row r="17" spans="1:8" ht="15">
      <c r="A17" s="187" t="s">
        <v>265</v>
      </c>
      <c r="B17" s="187"/>
      <c r="C17" s="182"/>
      <c r="D17" s="183"/>
      <c r="E17" s="183"/>
      <c r="F17" s="183"/>
      <c r="G17" s="183"/>
      <c r="H17" s="183"/>
    </row>
    <row r="18" spans="1:8" ht="24" customHeight="1">
      <c r="A18" s="295" t="s">
        <v>72</v>
      </c>
      <c r="B18" s="295"/>
      <c r="C18" s="295"/>
      <c r="D18" s="295"/>
      <c r="E18" s="295"/>
      <c r="F18" s="295"/>
      <c r="G18" s="295"/>
      <c r="H18" s="295"/>
    </row>
    <row r="19" spans="1:8" ht="19.5" customHeight="1">
      <c r="D19" s="64" t="s">
        <v>87</v>
      </c>
      <c r="E19" s="296"/>
      <c r="F19" s="297"/>
      <c r="G19" s="65"/>
    </row>
    <row r="20" spans="1:8" ht="19.5" customHeight="1">
      <c r="D20" s="64" t="s">
        <v>73</v>
      </c>
      <c r="E20" s="298"/>
      <c r="F20" s="299"/>
      <c r="G20" s="65"/>
    </row>
    <row r="21" spans="1:8" ht="24" customHeight="1" thickBot="1"/>
    <row r="22" spans="1:8" ht="24" customHeight="1">
      <c r="A22" s="300" t="s">
        <v>74</v>
      </c>
      <c r="B22" s="302" t="s">
        <v>75</v>
      </c>
      <c r="C22" s="304" t="s">
        <v>76</v>
      </c>
      <c r="D22" s="304" t="s">
        <v>253</v>
      </c>
      <c r="E22" s="304" t="s">
        <v>77</v>
      </c>
      <c r="F22" s="304"/>
      <c r="G22" s="304"/>
      <c r="H22" s="306" t="s">
        <v>78</v>
      </c>
    </row>
    <row r="23" spans="1:8" ht="24" customHeight="1" thickBot="1">
      <c r="A23" s="301"/>
      <c r="B23" s="303"/>
      <c r="C23" s="305"/>
      <c r="D23" s="305"/>
      <c r="E23" s="52" t="s">
        <v>254</v>
      </c>
      <c r="F23" s="52" t="s">
        <v>255</v>
      </c>
      <c r="G23" s="52" t="s">
        <v>256</v>
      </c>
      <c r="H23" s="307"/>
    </row>
    <row r="24" spans="1:8" ht="24" customHeight="1">
      <c r="A24" s="53"/>
      <c r="B24" s="51"/>
      <c r="C24" s="54" t="s">
        <v>79</v>
      </c>
      <c r="D24" s="55"/>
      <c r="E24" s="55"/>
      <c r="F24" s="55"/>
      <c r="G24" s="55"/>
      <c r="H24" s="56"/>
    </row>
    <row r="25" spans="1:8" ht="25.5" customHeight="1">
      <c r="A25" s="57">
        <v>1</v>
      </c>
      <c r="B25" s="58" t="s">
        <v>30</v>
      </c>
      <c r="C25" s="59" t="s">
        <v>185</v>
      </c>
      <c r="D25" s="144"/>
      <c r="E25" s="138"/>
      <c r="F25" s="139"/>
      <c r="G25" s="139"/>
      <c r="H25" s="142"/>
    </row>
    <row r="26" spans="1:8" ht="25.5" customHeight="1">
      <c r="A26" s="57">
        <v>2</v>
      </c>
      <c r="B26" s="58" t="s">
        <v>41</v>
      </c>
      <c r="C26" s="59" t="s">
        <v>184</v>
      </c>
      <c r="D26" s="144"/>
      <c r="E26" s="138"/>
      <c r="F26" s="139"/>
      <c r="G26" s="139"/>
      <c r="H26" s="142"/>
    </row>
    <row r="27" spans="1:8" ht="25.5" customHeight="1">
      <c r="A27" s="57">
        <v>3</v>
      </c>
      <c r="B27" s="58" t="s">
        <v>71</v>
      </c>
      <c r="C27" s="59" t="s">
        <v>186</v>
      </c>
      <c r="D27" s="144"/>
      <c r="E27" s="138"/>
      <c r="F27" s="139"/>
      <c r="G27" s="139"/>
      <c r="H27" s="142"/>
    </row>
    <row r="28" spans="1:8" ht="25.5" customHeight="1" thickBot="1">
      <c r="A28" s="198">
        <v>4</v>
      </c>
      <c r="B28" s="52" t="s">
        <v>179</v>
      </c>
      <c r="C28" s="199" t="s">
        <v>187</v>
      </c>
      <c r="D28" s="144"/>
      <c r="E28" s="139"/>
      <c r="F28" s="139"/>
      <c r="G28" s="139"/>
      <c r="H28" s="142"/>
    </row>
    <row r="29" spans="1:8" ht="15" customHeight="1" thickBot="1">
      <c r="A29" s="288" t="s">
        <v>80</v>
      </c>
      <c r="B29" s="289"/>
      <c r="C29" s="290"/>
      <c r="D29" s="197"/>
      <c r="E29" s="141"/>
      <c r="F29" s="141"/>
      <c r="G29" s="141"/>
      <c r="H29" s="143"/>
    </row>
    <row r="30" spans="1:8" ht="15" customHeight="1">
      <c r="A30" s="291" t="s">
        <v>181</v>
      </c>
      <c r="B30" s="292"/>
      <c r="C30" s="292"/>
      <c r="D30" s="195"/>
      <c r="E30" s="140"/>
      <c r="F30" s="140"/>
      <c r="G30" s="140"/>
      <c r="H30" s="140"/>
    </row>
    <row r="31" spans="1:8" ht="15" customHeight="1">
      <c r="A31" s="293" t="s">
        <v>81</v>
      </c>
      <c r="B31" s="294"/>
      <c r="C31" s="294"/>
      <c r="D31" s="145"/>
      <c r="E31" s="140"/>
      <c r="F31" s="140"/>
      <c r="G31" s="140"/>
      <c r="H31" s="140"/>
    </row>
    <row r="32" spans="1:8" ht="15" customHeight="1">
      <c r="A32" s="283" t="s">
        <v>182</v>
      </c>
      <c r="B32" s="284"/>
      <c r="C32" s="284"/>
      <c r="D32" s="146"/>
      <c r="E32" s="140"/>
      <c r="F32" s="140"/>
      <c r="G32" s="140"/>
      <c r="H32" s="140"/>
    </row>
    <row r="33" spans="1:8" ht="15" customHeight="1">
      <c r="A33" s="283" t="s">
        <v>293</v>
      </c>
      <c r="B33" s="284"/>
      <c r="C33" s="284"/>
      <c r="D33" s="146"/>
      <c r="E33" s="140"/>
      <c r="F33" s="140"/>
      <c r="G33" s="140"/>
      <c r="H33" s="140"/>
    </row>
    <row r="34" spans="1:8" ht="15" customHeight="1" thickBot="1">
      <c r="A34" s="285" t="s">
        <v>266</v>
      </c>
      <c r="B34" s="286"/>
      <c r="C34" s="286"/>
      <c r="D34" s="196"/>
      <c r="E34" s="140"/>
      <c r="F34" s="287"/>
      <c r="G34" s="287"/>
      <c r="H34" s="140"/>
    </row>
    <row r="35" spans="1:8" ht="15" customHeight="1">
      <c r="A35" s="72"/>
      <c r="B35" s="72"/>
      <c r="C35" s="72"/>
      <c r="D35" s="147"/>
      <c r="E35" s="68"/>
      <c r="F35" s="67"/>
      <c r="G35" s="66"/>
      <c r="H35" s="66"/>
    </row>
    <row r="36" spans="1:8" ht="15" customHeight="1">
      <c r="A36" s="72"/>
      <c r="B36" s="72"/>
      <c r="C36" s="72"/>
      <c r="D36" s="73"/>
      <c r="E36" s="68"/>
      <c r="F36" s="67"/>
      <c r="G36" s="66"/>
      <c r="H36" s="66"/>
    </row>
    <row r="37" spans="1:8" ht="15" customHeight="1">
      <c r="A37" s="72"/>
      <c r="B37" s="149" t="s">
        <v>86</v>
      </c>
      <c r="C37" s="72"/>
      <c r="D37" s="73"/>
      <c r="E37" s="68"/>
      <c r="F37" s="67"/>
      <c r="G37" s="66"/>
      <c r="H37" s="66"/>
    </row>
    <row r="38" spans="1:8" ht="15" customHeight="1">
      <c r="A38" s="72"/>
      <c r="B38" s="74"/>
      <c r="C38" s="72"/>
      <c r="D38" s="73"/>
      <c r="E38" s="68"/>
      <c r="F38" s="67"/>
      <c r="G38" s="66"/>
      <c r="H38" s="66"/>
    </row>
    <row r="39" spans="1:8" ht="15" customHeight="1">
      <c r="A39" s="72"/>
      <c r="B39" s="72"/>
      <c r="C39" s="72"/>
      <c r="D39" s="73"/>
      <c r="E39" s="68"/>
      <c r="F39" s="67"/>
      <c r="G39" s="66"/>
      <c r="H39" s="66"/>
    </row>
    <row r="40" spans="1:8" ht="15" customHeight="1">
      <c r="A40" s="66"/>
      <c r="B40" s="75"/>
      <c r="C40" s="66"/>
      <c r="D40" s="66"/>
      <c r="E40" s="66"/>
      <c r="F40" s="67"/>
      <c r="G40" s="66"/>
      <c r="H40" s="66"/>
    </row>
    <row r="41" spans="1:8" ht="24" customHeight="1">
      <c r="A41" s="60"/>
      <c r="B41" s="60"/>
      <c r="C41" s="69"/>
      <c r="D41" s="70"/>
      <c r="E41" s="71"/>
      <c r="F41" s="69"/>
      <c r="G41" s="69"/>
      <c r="H41" s="60"/>
    </row>
    <row r="42" spans="1:8" ht="24" customHeight="1"/>
    <row r="43" spans="1:8" ht="24" customHeight="1"/>
    <row r="44" spans="1:8" ht="24" customHeight="1"/>
    <row r="45" spans="1:8" ht="24" customHeight="1"/>
    <row r="46" spans="1:8" ht="24" customHeight="1"/>
    <row r="47" spans="1:8" ht="24" customHeight="1"/>
    <row r="48" spans="1:8" ht="24" customHeight="1"/>
  </sheetData>
  <mergeCells count="16">
    <mergeCell ref="A18:H18"/>
    <mergeCell ref="E19:F19"/>
    <mergeCell ref="E20:F20"/>
    <mergeCell ref="A22:A23"/>
    <mergeCell ref="B22:B23"/>
    <mergeCell ref="C22:C23"/>
    <mergeCell ref="D22:D23"/>
    <mergeCell ref="E22:G22"/>
    <mergeCell ref="H22:H23"/>
    <mergeCell ref="A32:C32"/>
    <mergeCell ref="A33:C33"/>
    <mergeCell ref="A34:C34"/>
    <mergeCell ref="F34:G34"/>
    <mergeCell ref="A29:C29"/>
    <mergeCell ref="A30:C30"/>
    <mergeCell ref="A31:C31"/>
  </mergeCells>
  <pageMargins left="0.94" right="0.17" top="0.71" bottom="0.17" header="0.27" footer="0.17"/>
  <pageSetup paperSize="9" scale="85" orientation="landscape" r:id="rId1"/>
  <headerFooter alignWithMargins="0"/>
  <rowBreaks count="1" manualBreakCount="1">
    <brk id="3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4"/>
  <sheetViews>
    <sheetView zoomScale="130" zoomScaleNormal="130" zoomScaleSheetLayoutView="96" workbookViewId="0">
      <selection activeCell="C25" sqref="C25"/>
    </sheetView>
  </sheetViews>
  <sheetFormatPr defaultRowHeight="12.75"/>
  <cols>
    <col min="1" max="1" width="3.140625" style="1" customWidth="1"/>
    <col min="2" max="2" width="4" style="1" customWidth="1"/>
    <col min="3" max="3" width="40" style="211" customWidth="1"/>
    <col min="4" max="4" width="5.7109375" style="267" customWidth="1"/>
    <col min="5" max="5" width="8.42578125" style="268" customWidth="1"/>
    <col min="6" max="6" width="7.5703125" style="211" customWidth="1"/>
    <col min="7" max="7" width="7.7109375" style="211" customWidth="1"/>
    <col min="8" max="8" width="8.140625" style="1" customWidth="1"/>
    <col min="9" max="9" width="8.28515625" style="1" customWidth="1"/>
    <col min="10" max="10" width="7" style="1" customWidth="1"/>
    <col min="11" max="11" width="8.42578125" style="1" customWidth="1"/>
    <col min="12" max="12" width="9.28515625" style="1" customWidth="1"/>
    <col min="13" max="14" width="9.42578125" style="1" customWidth="1"/>
    <col min="15" max="15" width="8.7109375" style="1" customWidth="1"/>
    <col min="16" max="16" width="10" style="1" customWidth="1"/>
    <col min="17" max="17" width="9.28515625" style="1" bestFit="1" customWidth="1"/>
    <col min="18" max="16384" width="9.140625" style="1"/>
  </cols>
  <sheetData>
    <row r="1" spans="1:16">
      <c r="A1" s="3"/>
      <c r="B1" s="3"/>
      <c r="C1" s="201"/>
      <c r="D1" s="215"/>
      <c r="E1" s="216"/>
      <c r="F1" s="201"/>
      <c r="G1" s="201"/>
      <c r="H1" s="3"/>
      <c r="I1" s="3"/>
      <c r="J1" s="3"/>
      <c r="K1" s="3"/>
      <c r="L1" s="3"/>
      <c r="M1" s="3"/>
      <c r="N1" s="3"/>
      <c r="O1" s="3"/>
      <c r="P1" s="3"/>
    </row>
    <row r="2" spans="1:16" ht="15">
      <c r="A2" s="187" t="s">
        <v>277</v>
      </c>
      <c r="B2" s="183"/>
      <c r="C2" s="202"/>
      <c r="D2" s="202"/>
      <c r="E2" s="202"/>
      <c r="F2" s="202"/>
      <c r="G2" s="202"/>
      <c r="H2" s="179"/>
      <c r="I2" s="3"/>
      <c r="J2" s="3"/>
      <c r="K2" s="3"/>
      <c r="L2" s="3"/>
      <c r="M2" s="3"/>
      <c r="N2" s="3"/>
      <c r="O2" s="3"/>
      <c r="P2" s="3"/>
    </row>
    <row r="3" spans="1:16" ht="15" customHeight="1">
      <c r="A3" s="200" t="s">
        <v>278</v>
      </c>
      <c r="B3" s="186"/>
      <c r="C3" s="190"/>
      <c r="D3" s="190"/>
      <c r="E3" s="271"/>
      <c r="F3" s="202"/>
      <c r="G3" s="202"/>
      <c r="H3" s="179"/>
      <c r="I3" s="3"/>
      <c r="J3" s="3"/>
      <c r="K3" s="3"/>
      <c r="L3" s="3"/>
      <c r="M3" s="3"/>
      <c r="N3" s="3"/>
      <c r="O3" s="3"/>
      <c r="P3" s="3"/>
    </row>
    <row r="4" spans="1:16" ht="15" customHeight="1">
      <c r="A4" s="187" t="s">
        <v>279</v>
      </c>
      <c r="B4" s="182"/>
      <c r="C4" s="202"/>
      <c r="D4" s="190"/>
      <c r="E4" s="190"/>
      <c r="F4" s="190"/>
      <c r="G4" s="190"/>
      <c r="H4" s="180"/>
      <c r="I4" s="180"/>
      <c r="J4" s="180"/>
      <c r="K4" s="180"/>
      <c r="L4" s="180"/>
      <c r="M4" s="180"/>
      <c r="N4" s="180"/>
      <c r="O4" s="180"/>
      <c r="P4" s="180"/>
    </row>
    <row r="5" spans="1:16" ht="15">
      <c r="A5" s="187" t="s">
        <v>294</v>
      </c>
      <c r="B5" s="187"/>
      <c r="C5" s="202"/>
      <c r="D5" s="202"/>
      <c r="E5" s="202"/>
      <c r="F5" s="202"/>
      <c r="G5" s="202"/>
      <c r="H5" s="179"/>
      <c r="I5" s="184"/>
      <c r="J5" s="184"/>
      <c r="K5" s="184"/>
      <c r="L5" s="184"/>
      <c r="M5" s="184"/>
      <c r="N5" s="184"/>
      <c r="O5" s="184"/>
      <c r="P5" s="184"/>
    </row>
    <row r="6" spans="1:16" ht="15">
      <c r="A6" s="187" t="s">
        <v>265</v>
      </c>
      <c r="B6" s="187"/>
      <c r="C6" s="186"/>
      <c r="D6" s="188"/>
      <c r="E6" s="188"/>
      <c r="F6" s="188"/>
      <c r="G6" s="188"/>
      <c r="H6" s="183"/>
      <c r="I6" s="185"/>
      <c r="J6" s="185"/>
      <c r="K6" s="185"/>
      <c r="L6" s="185"/>
      <c r="M6" s="185"/>
      <c r="N6" s="185"/>
      <c r="O6" s="185"/>
      <c r="P6" s="185"/>
    </row>
    <row r="7" spans="1:16" ht="21">
      <c r="A7" s="308" t="s">
        <v>30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</row>
    <row r="8" spans="1:16" ht="15.75">
      <c r="A8" s="317" t="s">
        <v>188</v>
      </c>
      <c r="B8" s="317"/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  <c r="O8" s="317"/>
      <c r="P8" s="317"/>
    </row>
    <row r="9" spans="1:16" ht="18.75">
      <c r="A9" s="318" t="s">
        <v>189</v>
      </c>
      <c r="B9" s="318"/>
      <c r="C9" s="319"/>
      <c r="D9" s="320"/>
      <c r="E9" s="320"/>
      <c r="F9" s="320"/>
      <c r="G9" s="320"/>
      <c r="H9" s="320"/>
      <c r="I9" s="321" t="s">
        <v>61</v>
      </c>
      <c r="J9" s="321"/>
      <c r="K9" s="321"/>
      <c r="L9" s="321"/>
      <c r="M9" s="322"/>
      <c r="N9" s="322"/>
      <c r="O9" s="6" t="s">
        <v>88</v>
      </c>
      <c r="P9" s="4"/>
    </row>
    <row r="10" spans="1:16">
      <c r="A10" s="323"/>
      <c r="B10" s="323"/>
      <c r="C10" s="323"/>
      <c r="D10" s="323"/>
      <c r="E10" s="323"/>
      <c r="F10" s="323"/>
      <c r="G10" s="323"/>
      <c r="H10" s="323"/>
      <c r="I10" s="323"/>
      <c r="J10" s="323" t="s">
        <v>1</v>
      </c>
      <c r="K10" s="323"/>
      <c r="L10" s="7" t="s">
        <v>190</v>
      </c>
      <c r="M10" s="8" t="s">
        <v>0</v>
      </c>
      <c r="N10" s="9" t="s">
        <v>152</v>
      </c>
      <c r="O10" s="324"/>
      <c r="P10" s="324"/>
    </row>
    <row r="11" spans="1:16" ht="13.5" thickBot="1">
      <c r="A11" s="309"/>
      <c r="B11" s="309"/>
      <c r="C11" s="309"/>
      <c r="D11" s="309"/>
      <c r="E11" s="309"/>
      <c r="F11" s="309"/>
      <c r="G11" s="309"/>
      <c r="H11" s="309"/>
      <c r="I11" s="309"/>
      <c r="J11" s="309"/>
      <c r="K11" s="309"/>
      <c r="L11" s="309"/>
      <c r="M11" s="309"/>
      <c r="N11" s="309"/>
      <c r="O11" s="309"/>
      <c r="P11" s="309"/>
    </row>
    <row r="12" spans="1:16" ht="13.5" thickBot="1">
      <c r="A12" s="10" t="s">
        <v>2</v>
      </c>
      <c r="B12" s="11"/>
      <c r="C12" s="203"/>
      <c r="D12" s="224" t="s">
        <v>3</v>
      </c>
      <c r="E12" s="225" t="s">
        <v>4</v>
      </c>
      <c r="F12" s="310" t="s">
        <v>16</v>
      </c>
      <c r="G12" s="311"/>
      <c r="H12" s="311"/>
      <c r="I12" s="311"/>
      <c r="J12" s="311"/>
      <c r="K12" s="312"/>
      <c r="L12" s="17"/>
      <c r="M12" s="17"/>
      <c r="N12" s="17" t="s">
        <v>6</v>
      </c>
      <c r="O12" s="17" t="s">
        <v>5</v>
      </c>
      <c r="P12" s="18" t="s">
        <v>88</v>
      </c>
    </row>
    <row r="13" spans="1:16" ht="33.75">
      <c r="A13" s="12" t="s">
        <v>7</v>
      </c>
      <c r="B13" s="13" t="s">
        <v>35</v>
      </c>
      <c r="C13" s="204" t="s">
        <v>15</v>
      </c>
      <c r="D13" s="226" t="s">
        <v>8</v>
      </c>
      <c r="E13" s="227" t="s">
        <v>9</v>
      </c>
      <c r="F13" s="228" t="s">
        <v>17</v>
      </c>
      <c r="G13" s="272" t="s">
        <v>11</v>
      </c>
      <c r="H13" s="10" t="s">
        <v>19</v>
      </c>
      <c r="I13" s="10" t="s">
        <v>10</v>
      </c>
      <c r="J13" s="10" t="s">
        <v>20</v>
      </c>
      <c r="K13" s="10" t="s">
        <v>25</v>
      </c>
      <c r="L13" s="11" t="s">
        <v>21</v>
      </c>
      <c r="M13" s="10" t="s">
        <v>19</v>
      </c>
      <c r="N13" s="10" t="s">
        <v>10</v>
      </c>
      <c r="O13" s="10" t="s">
        <v>20</v>
      </c>
      <c r="P13" s="10" t="s">
        <v>25</v>
      </c>
    </row>
    <row r="14" spans="1:16">
      <c r="A14" s="12" t="s">
        <v>12</v>
      </c>
      <c r="B14" s="13"/>
      <c r="C14" s="204"/>
      <c r="D14" s="226"/>
      <c r="E14" s="227"/>
      <c r="F14" s="228" t="s">
        <v>26</v>
      </c>
      <c r="G14" s="228" t="s">
        <v>18</v>
      </c>
      <c r="H14" s="12" t="s">
        <v>23</v>
      </c>
      <c r="I14" s="12" t="s">
        <v>22</v>
      </c>
      <c r="J14" s="12" t="s">
        <v>24</v>
      </c>
      <c r="K14" s="12" t="s">
        <v>88</v>
      </c>
      <c r="L14" s="13" t="s">
        <v>27</v>
      </c>
      <c r="M14" s="12" t="s">
        <v>23</v>
      </c>
      <c r="N14" s="12" t="s">
        <v>22</v>
      </c>
      <c r="O14" s="12" t="s">
        <v>24</v>
      </c>
      <c r="P14" s="12" t="s">
        <v>88</v>
      </c>
    </row>
    <row r="15" spans="1:16" ht="13.5" thickBot="1">
      <c r="A15" s="14"/>
      <c r="B15" s="15"/>
      <c r="C15" s="205"/>
      <c r="D15" s="229"/>
      <c r="E15" s="230"/>
      <c r="F15" s="231" t="s">
        <v>28</v>
      </c>
      <c r="G15" s="231" t="s">
        <v>257</v>
      </c>
      <c r="H15" s="14" t="s">
        <v>88</v>
      </c>
      <c r="I15" s="14" t="s">
        <v>88</v>
      </c>
      <c r="J15" s="14" t="s">
        <v>88</v>
      </c>
      <c r="K15" s="14"/>
      <c r="L15" s="15" t="s">
        <v>28</v>
      </c>
      <c r="M15" s="14" t="s">
        <v>88</v>
      </c>
      <c r="N15" s="14" t="s">
        <v>88</v>
      </c>
      <c r="O15" s="14" t="s">
        <v>88</v>
      </c>
      <c r="P15" s="14"/>
    </row>
    <row r="16" spans="1:16" ht="13.5" thickBot="1">
      <c r="A16" s="76">
        <v>1</v>
      </c>
      <c r="B16" s="76">
        <v>2</v>
      </c>
      <c r="C16" s="206">
        <v>3</v>
      </c>
      <c r="D16" s="206">
        <v>4</v>
      </c>
      <c r="E16" s="232">
        <v>5</v>
      </c>
      <c r="F16" s="206">
        <v>6</v>
      </c>
      <c r="G16" s="206">
        <v>7</v>
      </c>
      <c r="H16" s="76">
        <v>8</v>
      </c>
      <c r="I16" s="76">
        <v>9</v>
      </c>
      <c r="J16" s="76">
        <v>10</v>
      </c>
      <c r="K16" s="76">
        <v>11</v>
      </c>
      <c r="L16" s="76">
        <v>12</v>
      </c>
      <c r="M16" s="76">
        <v>13</v>
      </c>
      <c r="N16" s="76">
        <v>14</v>
      </c>
      <c r="O16" s="76">
        <v>15</v>
      </c>
      <c r="P16" s="76">
        <v>16</v>
      </c>
    </row>
    <row r="17" spans="1:16" ht="15">
      <c r="A17" s="77"/>
      <c r="B17" s="78"/>
      <c r="C17" s="207" t="s">
        <v>191</v>
      </c>
      <c r="D17" s="233"/>
      <c r="E17" s="234"/>
      <c r="F17" s="207"/>
      <c r="G17" s="207"/>
      <c r="H17" s="78"/>
      <c r="I17" s="78"/>
      <c r="J17" s="78"/>
      <c r="K17" s="78"/>
      <c r="L17" s="78"/>
      <c r="M17" s="78"/>
      <c r="N17" s="78"/>
      <c r="O17" s="78"/>
      <c r="P17" s="79"/>
    </row>
    <row r="18" spans="1:16" ht="15">
      <c r="A18" s="44"/>
      <c r="B18" s="26"/>
      <c r="C18" s="22" t="s">
        <v>260</v>
      </c>
      <c r="D18" s="40"/>
      <c r="E18" s="41"/>
      <c r="F18" s="273"/>
      <c r="G18" s="235"/>
      <c r="H18" s="37"/>
      <c r="I18" s="37"/>
      <c r="J18" s="37"/>
      <c r="K18" s="43"/>
      <c r="L18" s="37"/>
      <c r="M18" s="37"/>
      <c r="N18" s="37"/>
      <c r="O18" s="37"/>
      <c r="P18" s="45"/>
    </row>
    <row r="19" spans="1:16" ht="25.5">
      <c r="A19" s="46">
        <v>1</v>
      </c>
      <c r="B19" s="21" t="s">
        <v>40</v>
      </c>
      <c r="C19" s="20" t="s">
        <v>162</v>
      </c>
      <c r="D19" s="175" t="s">
        <v>62</v>
      </c>
      <c r="E19" s="41">
        <v>1</v>
      </c>
      <c r="F19" s="82"/>
      <c r="G19" s="82"/>
      <c r="H19" s="82"/>
      <c r="I19" s="82"/>
      <c r="J19" s="83"/>
      <c r="K19" s="83"/>
      <c r="L19" s="84"/>
      <c r="M19" s="83"/>
      <c r="N19" s="83"/>
      <c r="O19" s="83"/>
      <c r="P19" s="118"/>
    </row>
    <row r="20" spans="1:16">
      <c r="A20" s="46">
        <f>A19+1</f>
        <v>2</v>
      </c>
      <c r="B20" s="21" t="s">
        <v>40</v>
      </c>
      <c r="C20" s="20" t="s">
        <v>127</v>
      </c>
      <c r="D20" s="175" t="s">
        <v>13</v>
      </c>
      <c r="E20" s="41">
        <v>4</v>
      </c>
      <c r="F20" s="82"/>
      <c r="G20" s="82"/>
      <c r="H20" s="82"/>
      <c r="I20" s="82"/>
      <c r="J20" s="83"/>
      <c r="K20" s="83"/>
      <c r="L20" s="84"/>
      <c r="M20" s="83"/>
      <c r="N20" s="83"/>
      <c r="O20" s="83"/>
      <c r="P20" s="118"/>
    </row>
    <row r="21" spans="1:16">
      <c r="A21" s="46">
        <f t="shared" ref="A21:A83" si="0">A20+1</f>
        <v>3</v>
      </c>
      <c r="B21" s="21" t="s">
        <v>40</v>
      </c>
      <c r="C21" s="20" t="s">
        <v>126</v>
      </c>
      <c r="D21" s="175" t="s">
        <v>13</v>
      </c>
      <c r="E21" s="41">
        <v>3</v>
      </c>
      <c r="F21" s="82"/>
      <c r="G21" s="82"/>
      <c r="H21" s="82"/>
      <c r="I21" s="82"/>
      <c r="J21" s="83"/>
      <c r="K21" s="83"/>
      <c r="L21" s="84"/>
      <c r="M21" s="83"/>
      <c r="N21" s="83"/>
      <c r="O21" s="83"/>
      <c r="P21" s="118"/>
    </row>
    <row r="22" spans="1:16">
      <c r="A22" s="46">
        <f t="shared" si="0"/>
        <v>4</v>
      </c>
      <c r="B22" s="21" t="s">
        <v>40</v>
      </c>
      <c r="C22" s="20" t="s">
        <v>136</v>
      </c>
      <c r="D22" s="175" t="s">
        <v>62</v>
      </c>
      <c r="E22" s="41">
        <v>1</v>
      </c>
      <c r="F22" s="82"/>
      <c r="G22" s="82"/>
      <c r="H22" s="82"/>
      <c r="I22" s="82"/>
      <c r="J22" s="83"/>
      <c r="K22" s="83"/>
      <c r="L22" s="84"/>
      <c r="M22" s="83"/>
      <c r="N22" s="83"/>
      <c r="O22" s="83"/>
      <c r="P22" s="118"/>
    </row>
    <row r="23" spans="1:16">
      <c r="A23" s="46">
        <f t="shared" si="0"/>
        <v>5</v>
      </c>
      <c r="B23" s="21" t="s">
        <v>40</v>
      </c>
      <c r="C23" s="20" t="s">
        <v>163</v>
      </c>
      <c r="D23" s="175" t="s">
        <v>42</v>
      </c>
      <c r="E23" s="41">
        <v>1.5</v>
      </c>
      <c r="F23" s="82"/>
      <c r="G23" s="82"/>
      <c r="H23" s="82"/>
      <c r="I23" s="82"/>
      <c r="J23" s="83"/>
      <c r="K23" s="83"/>
      <c r="L23" s="84"/>
      <c r="M23" s="83"/>
      <c r="N23" s="83"/>
      <c r="O23" s="83"/>
      <c r="P23" s="118"/>
    </row>
    <row r="24" spans="1:16">
      <c r="A24" s="46">
        <f t="shared" si="0"/>
        <v>6</v>
      </c>
      <c r="B24" s="21" t="s">
        <v>40</v>
      </c>
      <c r="C24" s="36" t="s">
        <v>164</v>
      </c>
      <c r="D24" s="175" t="s">
        <v>13</v>
      </c>
      <c r="E24" s="41">
        <v>3</v>
      </c>
      <c r="F24" s="82"/>
      <c r="G24" s="82"/>
      <c r="H24" s="82"/>
      <c r="I24" s="82"/>
      <c r="J24" s="83"/>
      <c r="K24" s="83"/>
      <c r="L24" s="84"/>
      <c r="M24" s="83"/>
      <c r="N24" s="83"/>
      <c r="O24" s="83"/>
      <c r="P24" s="118"/>
    </row>
    <row r="25" spans="1:16">
      <c r="A25" s="46">
        <f t="shared" si="0"/>
        <v>7</v>
      </c>
      <c r="B25" s="21" t="s">
        <v>40</v>
      </c>
      <c r="C25" s="36" t="s">
        <v>124</v>
      </c>
      <c r="D25" s="175" t="s">
        <v>113</v>
      </c>
      <c r="E25" s="41">
        <v>20.5</v>
      </c>
      <c r="F25" s="82"/>
      <c r="G25" s="82"/>
      <c r="H25" s="82"/>
      <c r="I25" s="82"/>
      <c r="J25" s="83"/>
      <c r="K25" s="83"/>
      <c r="L25" s="84"/>
      <c r="M25" s="83"/>
      <c r="N25" s="83"/>
      <c r="O25" s="83"/>
      <c r="P25" s="118"/>
    </row>
    <row r="26" spans="1:16">
      <c r="A26" s="46">
        <f t="shared" si="0"/>
        <v>8</v>
      </c>
      <c r="B26" s="21" t="s">
        <v>40</v>
      </c>
      <c r="C26" s="36" t="s">
        <v>125</v>
      </c>
      <c r="D26" s="175" t="s">
        <v>42</v>
      </c>
      <c r="E26" s="41">
        <v>13.5</v>
      </c>
      <c r="F26" s="82"/>
      <c r="G26" s="82"/>
      <c r="H26" s="82"/>
      <c r="I26" s="82"/>
      <c r="J26" s="83"/>
      <c r="K26" s="83"/>
      <c r="L26" s="84"/>
      <c r="M26" s="83"/>
      <c r="N26" s="83"/>
      <c r="O26" s="83"/>
      <c r="P26" s="118"/>
    </row>
    <row r="27" spans="1:16" ht="25.5">
      <c r="A27" s="46">
        <f t="shared" si="0"/>
        <v>9</v>
      </c>
      <c r="B27" s="21" t="s">
        <v>40</v>
      </c>
      <c r="C27" s="36" t="s">
        <v>165</v>
      </c>
      <c r="D27" s="175" t="s">
        <v>62</v>
      </c>
      <c r="E27" s="41">
        <v>1</v>
      </c>
      <c r="F27" s="82"/>
      <c r="G27" s="82"/>
      <c r="H27" s="82"/>
      <c r="I27" s="82"/>
      <c r="J27" s="83"/>
      <c r="K27" s="83"/>
      <c r="L27" s="84"/>
      <c r="M27" s="83"/>
      <c r="N27" s="83"/>
      <c r="O27" s="83"/>
      <c r="P27" s="118"/>
    </row>
    <row r="28" spans="1:16">
      <c r="A28" s="46">
        <f t="shared" si="0"/>
        <v>10</v>
      </c>
      <c r="B28" s="21" t="s">
        <v>40</v>
      </c>
      <c r="C28" s="20" t="s">
        <v>271</v>
      </c>
      <c r="D28" s="175" t="s">
        <v>13</v>
      </c>
      <c r="E28" s="41">
        <v>1</v>
      </c>
      <c r="F28" s="82"/>
      <c r="G28" s="82"/>
      <c r="H28" s="82"/>
      <c r="I28" s="82"/>
      <c r="J28" s="83"/>
      <c r="K28" s="83"/>
      <c r="L28" s="84"/>
      <c r="M28" s="83"/>
      <c r="N28" s="83"/>
      <c r="O28" s="83"/>
      <c r="P28" s="118"/>
    </row>
    <row r="29" spans="1:16" ht="25.5">
      <c r="A29" s="46">
        <f t="shared" si="0"/>
        <v>11</v>
      </c>
      <c r="B29" s="21" t="s">
        <v>40</v>
      </c>
      <c r="C29" s="20" t="s">
        <v>192</v>
      </c>
      <c r="D29" s="175" t="s">
        <v>62</v>
      </c>
      <c r="E29" s="41">
        <v>1</v>
      </c>
      <c r="F29" s="82"/>
      <c r="G29" s="82"/>
      <c r="H29" s="82"/>
      <c r="I29" s="82"/>
      <c r="J29" s="83"/>
      <c r="K29" s="83"/>
      <c r="L29" s="84"/>
      <c r="M29" s="83"/>
      <c r="N29" s="83"/>
      <c r="O29" s="83"/>
      <c r="P29" s="118"/>
    </row>
    <row r="30" spans="1:16">
      <c r="A30" s="46">
        <f t="shared" si="0"/>
        <v>12</v>
      </c>
      <c r="B30" s="21" t="s">
        <v>40</v>
      </c>
      <c r="C30" s="20" t="s">
        <v>89</v>
      </c>
      <c r="D30" s="175" t="s">
        <v>62</v>
      </c>
      <c r="E30" s="41">
        <v>1</v>
      </c>
      <c r="F30" s="82"/>
      <c r="G30" s="82"/>
      <c r="H30" s="82"/>
      <c r="I30" s="82"/>
      <c r="J30" s="83"/>
      <c r="K30" s="83"/>
      <c r="L30" s="84"/>
      <c r="M30" s="83"/>
      <c r="N30" s="83"/>
      <c r="O30" s="83"/>
      <c r="P30" s="118"/>
    </row>
    <row r="31" spans="1:16">
      <c r="A31" s="46">
        <f t="shared" si="0"/>
        <v>13</v>
      </c>
      <c r="B31" s="21" t="s">
        <v>40</v>
      </c>
      <c r="C31" s="36" t="s">
        <v>140</v>
      </c>
      <c r="D31" s="175" t="s">
        <v>36</v>
      </c>
      <c r="E31" s="41">
        <v>5</v>
      </c>
      <c r="F31" s="82"/>
      <c r="G31" s="82"/>
      <c r="H31" s="82"/>
      <c r="I31" s="82"/>
      <c r="J31" s="83"/>
      <c r="K31" s="83"/>
      <c r="L31" s="84"/>
      <c r="M31" s="83"/>
      <c r="N31" s="83"/>
      <c r="O31" s="83"/>
      <c r="P31" s="118"/>
    </row>
    <row r="32" spans="1:16">
      <c r="A32" s="46">
        <f t="shared" si="0"/>
        <v>14</v>
      </c>
      <c r="B32" s="21" t="s">
        <v>40</v>
      </c>
      <c r="C32" s="36" t="s">
        <v>141</v>
      </c>
      <c r="D32" s="175" t="s">
        <v>36</v>
      </c>
      <c r="E32" s="41">
        <v>10</v>
      </c>
      <c r="F32" s="82"/>
      <c r="G32" s="82"/>
      <c r="H32" s="82"/>
      <c r="I32" s="82"/>
      <c r="J32" s="83"/>
      <c r="K32" s="83"/>
      <c r="L32" s="84"/>
      <c r="M32" s="83"/>
      <c r="N32" s="83"/>
      <c r="O32" s="83"/>
      <c r="P32" s="118"/>
    </row>
    <row r="33" spans="1:16">
      <c r="A33" s="46">
        <f t="shared" si="0"/>
        <v>15</v>
      </c>
      <c r="B33" s="21"/>
      <c r="C33" s="36" t="s">
        <v>281</v>
      </c>
      <c r="D33" s="175" t="s">
        <v>13</v>
      </c>
      <c r="E33" s="41">
        <v>1</v>
      </c>
      <c r="F33" s="82"/>
      <c r="G33" s="82"/>
      <c r="H33" s="82"/>
      <c r="I33" s="82"/>
      <c r="J33" s="83"/>
      <c r="K33" s="83"/>
      <c r="L33" s="84"/>
      <c r="M33" s="83"/>
      <c r="N33" s="83"/>
      <c r="O33" s="83"/>
      <c r="P33" s="118"/>
    </row>
    <row r="34" spans="1:16" ht="14.25" customHeight="1">
      <c r="A34" s="46">
        <f t="shared" si="0"/>
        <v>16</v>
      </c>
      <c r="B34" s="21" t="s">
        <v>40</v>
      </c>
      <c r="C34" s="157" t="s">
        <v>193</v>
      </c>
      <c r="D34" s="175" t="s">
        <v>13</v>
      </c>
      <c r="E34" s="41">
        <v>2</v>
      </c>
      <c r="F34" s="82"/>
      <c r="G34" s="82"/>
      <c r="H34" s="82"/>
      <c r="I34" s="82"/>
      <c r="J34" s="83"/>
      <c r="K34" s="83"/>
      <c r="L34" s="84"/>
      <c r="M34" s="83"/>
      <c r="N34" s="83"/>
      <c r="O34" s="83"/>
      <c r="P34" s="118"/>
    </row>
    <row r="35" spans="1:16">
      <c r="A35" s="46">
        <f t="shared" si="0"/>
        <v>17</v>
      </c>
      <c r="B35" s="21" t="s">
        <v>40</v>
      </c>
      <c r="C35" s="20" t="s">
        <v>44</v>
      </c>
      <c r="D35" s="175" t="s">
        <v>45</v>
      </c>
      <c r="E35" s="41">
        <v>2</v>
      </c>
      <c r="F35" s="82"/>
      <c r="G35" s="82"/>
      <c r="H35" s="82"/>
      <c r="I35" s="82"/>
      <c r="J35" s="83"/>
      <c r="K35" s="83"/>
      <c r="L35" s="84"/>
      <c r="M35" s="83"/>
      <c r="N35" s="83"/>
      <c r="O35" s="83"/>
      <c r="P35" s="118"/>
    </row>
    <row r="36" spans="1:16">
      <c r="A36" s="46"/>
      <c r="B36" s="21"/>
      <c r="C36" s="156" t="s">
        <v>261</v>
      </c>
      <c r="D36" s="175"/>
      <c r="E36" s="41"/>
      <c r="F36" s="155"/>
      <c r="G36" s="82"/>
      <c r="H36" s="82"/>
      <c r="I36" s="82"/>
      <c r="J36" s="83"/>
      <c r="K36" s="154"/>
      <c r="L36" s="84"/>
      <c r="M36" s="83"/>
      <c r="N36" s="83"/>
      <c r="O36" s="83"/>
      <c r="P36" s="118"/>
    </row>
    <row r="37" spans="1:16">
      <c r="A37" s="46">
        <v>18</v>
      </c>
      <c r="B37" s="21" t="s">
        <v>40</v>
      </c>
      <c r="C37" s="157" t="s">
        <v>128</v>
      </c>
      <c r="D37" s="175" t="s">
        <v>42</v>
      </c>
      <c r="E37" s="41">
        <v>13.5</v>
      </c>
      <c r="F37" s="155"/>
      <c r="G37" s="82"/>
      <c r="H37" s="82"/>
      <c r="I37" s="82"/>
      <c r="J37" s="83"/>
      <c r="K37" s="154"/>
      <c r="L37" s="84"/>
      <c r="M37" s="83"/>
      <c r="N37" s="83"/>
      <c r="O37" s="83"/>
      <c r="P37" s="118"/>
    </row>
    <row r="38" spans="1:16">
      <c r="A38" s="46">
        <f t="shared" si="0"/>
        <v>19</v>
      </c>
      <c r="B38" s="21" t="s">
        <v>40</v>
      </c>
      <c r="C38" s="177" t="s">
        <v>129</v>
      </c>
      <c r="D38" s="175" t="s">
        <v>32</v>
      </c>
      <c r="E38" s="41">
        <v>2.5</v>
      </c>
      <c r="F38" s="155"/>
      <c r="G38" s="82"/>
      <c r="H38" s="82"/>
      <c r="I38" s="82"/>
      <c r="J38" s="83"/>
      <c r="K38" s="154"/>
      <c r="L38" s="84"/>
      <c r="M38" s="83"/>
      <c r="N38" s="83"/>
      <c r="O38" s="83"/>
      <c r="P38" s="118"/>
    </row>
    <row r="39" spans="1:16" ht="25.5">
      <c r="A39" s="46">
        <f t="shared" si="0"/>
        <v>20</v>
      </c>
      <c r="B39" s="21" t="s">
        <v>40</v>
      </c>
      <c r="C39" s="157" t="s">
        <v>130</v>
      </c>
      <c r="D39" s="175" t="s">
        <v>42</v>
      </c>
      <c r="E39" s="41">
        <v>13.5</v>
      </c>
      <c r="F39" s="155"/>
      <c r="G39" s="82"/>
      <c r="H39" s="82"/>
      <c r="I39" s="82"/>
      <c r="J39" s="83"/>
      <c r="K39" s="154"/>
      <c r="L39" s="84"/>
      <c r="M39" s="83"/>
      <c r="N39" s="83"/>
      <c r="O39" s="83"/>
      <c r="P39" s="118"/>
    </row>
    <row r="40" spans="1:16">
      <c r="A40" s="46">
        <f t="shared" si="0"/>
        <v>21</v>
      </c>
      <c r="B40" s="21" t="s">
        <v>40</v>
      </c>
      <c r="C40" s="177" t="s">
        <v>131</v>
      </c>
      <c r="D40" s="175" t="s">
        <v>33</v>
      </c>
      <c r="E40" s="41">
        <v>105</v>
      </c>
      <c r="F40" s="155"/>
      <c r="G40" s="82"/>
      <c r="H40" s="82"/>
      <c r="I40" s="82"/>
      <c r="J40" s="83"/>
      <c r="K40" s="154"/>
      <c r="L40" s="84"/>
      <c r="M40" s="83"/>
      <c r="N40" s="83"/>
      <c r="O40" s="83"/>
      <c r="P40" s="118"/>
    </row>
    <row r="41" spans="1:16" ht="25.5">
      <c r="A41" s="46">
        <f t="shared" si="0"/>
        <v>22</v>
      </c>
      <c r="B41" s="21" t="s">
        <v>40</v>
      </c>
      <c r="C41" s="157" t="s">
        <v>132</v>
      </c>
      <c r="D41" s="175" t="s">
        <v>42</v>
      </c>
      <c r="E41" s="41">
        <v>13.5</v>
      </c>
      <c r="F41" s="155"/>
      <c r="G41" s="82"/>
      <c r="H41" s="82"/>
      <c r="I41" s="82"/>
      <c r="J41" s="83"/>
      <c r="K41" s="154"/>
      <c r="L41" s="84"/>
      <c r="M41" s="83"/>
      <c r="N41" s="83"/>
      <c r="O41" s="83"/>
      <c r="P41" s="118"/>
    </row>
    <row r="42" spans="1:16">
      <c r="A42" s="46">
        <f t="shared" si="0"/>
        <v>23</v>
      </c>
      <c r="B42" s="21" t="s">
        <v>40</v>
      </c>
      <c r="C42" s="177" t="s">
        <v>133</v>
      </c>
      <c r="D42" s="175" t="s">
        <v>42</v>
      </c>
      <c r="E42" s="41">
        <v>15</v>
      </c>
      <c r="F42" s="155"/>
      <c r="G42" s="82"/>
      <c r="H42" s="82"/>
      <c r="I42" s="82"/>
      <c r="J42" s="83"/>
      <c r="K42" s="154"/>
      <c r="L42" s="84"/>
      <c r="M42" s="83"/>
      <c r="N42" s="83"/>
      <c r="O42" s="83"/>
      <c r="P42" s="118"/>
    </row>
    <row r="43" spans="1:16">
      <c r="A43" s="46">
        <f t="shared" si="0"/>
        <v>24</v>
      </c>
      <c r="B43" s="21" t="s">
        <v>40</v>
      </c>
      <c r="C43" s="177" t="s">
        <v>134</v>
      </c>
      <c r="D43" s="175" t="s">
        <v>33</v>
      </c>
      <c r="E43" s="41">
        <v>55</v>
      </c>
      <c r="F43" s="155"/>
      <c r="G43" s="82"/>
      <c r="H43" s="82"/>
      <c r="I43" s="82"/>
      <c r="J43" s="83"/>
      <c r="K43" s="154"/>
      <c r="L43" s="84"/>
      <c r="M43" s="83"/>
      <c r="N43" s="83"/>
      <c r="O43" s="83"/>
      <c r="P43" s="118"/>
    </row>
    <row r="44" spans="1:16">
      <c r="A44" s="46">
        <f t="shared" si="0"/>
        <v>25</v>
      </c>
      <c r="B44" s="21" t="s">
        <v>40</v>
      </c>
      <c r="C44" s="177" t="s">
        <v>135</v>
      </c>
      <c r="D44" s="175" t="s">
        <v>33</v>
      </c>
      <c r="E44" s="41">
        <v>14</v>
      </c>
      <c r="F44" s="155"/>
      <c r="G44" s="82"/>
      <c r="H44" s="82"/>
      <c r="I44" s="82"/>
      <c r="J44" s="83"/>
      <c r="K44" s="154"/>
      <c r="L44" s="84"/>
      <c r="M44" s="83"/>
      <c r="N44" s="83"/>
      <c r="O44" s="83"/>
      <c r="P44" s="118"/>
    </row>
    <row r="45" spans="1:16">
      <c r="A45" s="46">
        <f t="shared" si="0"/>
        <v>26</v>
      </c>
      <c r="B45" s="21" t="s">
        <v>40</v>
      </c>
      <c r="C45" s="177" t="s">
        <v>31</v>
      </c>
      <c r="D45" s="175" t="s">
        <v>42</v>
      </c>
      <c r="E45" s="41">
        <v>13.5</v>
      </c>
      <c r="F45" s="155"/>
      <c r="G45" s="82"/>
      <c r="H45" s="82"/>
      <c r="I45" s="82"/>
      <c r="J45" s="83"/>
      <c r="K45" s="154"/>
      <c r="L45" s="84"/>
      <c r="M45" s="83"/>
      <c r="N45" s="83"/>
      <c r="O45" s="83"/>
      <c r="P45" s="118"/>
    </row>
    <row r="46" spans="1:16">
      <c r="A46" s="46"/>
      <c r="B46" s="21"/>
      <c r="C46" s="22" t="s">
        <v>259</v>
      </c>
      <c r="D46" s="39"/>
      <c r="E46" s="41"/>
      <c r="F46" s="274"/>
      <c r="G46" s="275"/>
      <c r="H46" s="28"/>
      <c r="I46" s="28"/>
      <c r="J46" s="28"/>
      <c r="K46" s="29"/>
      <c r="L46" s="30"/>
      <c r="M46" s="28"/>
      <c r="N46" s="28"/>
      <c r="O46" s="28"/>
      <c r="P46" s="31"/>
    </row>
    <row r="47" spans="1:16" ht="25.5">
      <c r="A47" s="46">
        <v>27</v>
      </c>
      <c r="B47" s="21" t="s">
        <v>40</v>
      </c>
      <c r="C47" s="157" t="s">
        <v>166</v>
      </c>
      <c r="D47" s="39" t="s">
        <v>42</v>
      </c>
      <c r="E47" s="41">
        <v>12</v>
      </c>
      <c r="F47" s="274"/>
      <c r="G47" s="275"/>
      <c r="H47" s="28"/>
      <c r="I47" s="28"/>
      <c r="J47" s="28"/>
      <c r="K47" s="29"/>
      <c r="L47" s="30"/>
      <c r="M47" s="28"/>
      <c r="N47" s="28"/>
      <c r="O47" s="28"/>
      <c r="P47" s="31"/>
    </row>
    <row r="48" spans="1:16">
      <c r="A48" s="46">
        <f t="shared" si="0"/>
        <v>28</v>
      </c>
      <c r="B48" s="21" t="s">
        <v>40</v>
      </c>
      <c r="C48" s="177" t="s">
        <v>112</v>
      </c>
      <c r="D48" s="39" t="s">
        <v>42</v>
      </c>
      <c r="E48" s="41">
        <v>12</v>
      </c>
      <c r="F48" s="274"/>
      <c r="G48" s="275"/>
      <c r="H48" s="28"/>
      <c r="I48" s="28"/>
      <c r="J48" s="28"/>
      <c r="K48" s="29"/>
      <c r="L48" s="30"/>
      <c r="M48" s="28"/>
      <c r="N48" s="28"/>
      <c r="O48" s="28"/>
      <c r="P48" s="31"/>
    </row>
    <row r="49" spans="1:16">
      <c r="A49" s="46">
        <f t="shared" si="0"/>
        <v>29</v>
      </c>
      <c r="B49" s="21" t="s">
        <v>40</v>
      </c>
      <c r="C49" s="177" t="s">
        <v>114</v>
      </c>
      <c r="D49" s="39" t="s">
        <v>42</v>
      </c>
      <c r="E49" s="41">
        <v>12</v>
      </c>
      <c r="F49" s="274"/>
      <c r="G49" s="275"/>
      <c r="H49" s="28"/>
      <c r="I49" s="28"/>
      <c r="J49" s="28"/>
      <c r="K49" s="29"/>
      <c r="L49" s="30"/>
      <c r="M49" s="28"/>
      <c r="N49" s="28"/>
      <c r="O49" s="28"/>
      <c r="P49" s="31"/>
    </row>
    <row r="50" spans="1:16">
      <c r="A50" s="46">
        <f t="shared" si="0"/>
        <v>30</v>
      </c>
      <c r="B50" s="21" t="s">
        <v>40</v>
      </c>
      <c r="C50" s="177" t="s">
        <v>31</v>
      </c>
      <c r="D50" s="39" t="s">
        <v>42</v>
      </c>
      <c r="E50" s="41">
        <v>12</v>
      </c>
      <c r="F50" s="274"/>
      <c r="G50" s="275"/>
      <c r="H50" s="28"/>
      <c r="I50" s="28"/>
      <c r="J50" s="28"/>
      <c r="K50" s="29"/>
      <c r="L50" s="30"/>
      <c r="M50" s="28"/>
      <c r="N50" s="28"/>
      <c r="O50" s="28"/>
      <c r="P50" s="31"/>
    </row>
    <row r="51" spans="1:16" ht="25.5">
      <c r="A51" s="46">
        <f t="shared" si="0"/>
        <v>31</v>
      </c>
      <c r="B51" s="21" t="s">
        <v>40</v>
      </c>
      <c r="C51" s="20" t="s">
        <v>137</v>
      </c>
      <c r="D51" s="39" t="s">
        <v>42</v>
      </c>
      <c r="E51" s="41">
        <v>4.8</v>
      </c>
      <c r="F51" s="274"/>
      <c r="G51" s="275"/>
      <c r="H51" s="28"/>
      <c r="I51" s="28"/>
      <c r="J51" s="28"/>
      <c r="K51" s="29"/>
      <c r="L51" s="30"/>
      <c r="M51" s="28"/>
      <c r="N51" s="28"/>
      <c r="O51" s="28"/>
      <c r="P51" s="31"/>
    </row>
    <row r="52" spans="1:16">
      <c r="A52" s="46">
        <f t="shared" si="0"/>
        <v>32</v>
      </c>
      <c r="B52" s="21" t="s">
        <v>40</v>
      </c>
      <c r="C52" s="177" t="s">
        <v>138</v>
      </c>
      <c r="D52" s="39" t="s">
        <v>42</v>
      </c>
      <c r="E52" s="41">
        <v>4.8</v>
      </c>
      <c r="F52" s="274"/>
      <c r="G52" s="275"/>
      <c r="H52" s="28"/>
      <c r="I52" s="28"/>
      <c r="J52" s="28"/>
      <c r="K52" s="29"/>
      <c r="L52" s="30"/>
      <c r="M52" s="28"/>
      <c r="N52" s="28"/>
      <c r="O52" s="28"/>
      <c r="P52" s="31"/>
    </row>
    <row r="53" spans="1:16">
      <c r="A53" s="46">
        <f t="shared" si="0"/>
        <v>33</v>
      </c>
      <c r="B53" s="21" t="s">
        <v>40</v>
      </c>
      <c r="C53" s="177" t="s">
        <v>139</v>
      </c>
      <c r="D53" s="39" t="s">
        <v>42</v>
      </c>
      <c r="E53" s="41">
        <v>5.76</v>
      </c>
      <c r="F53" s="274"/>
      <c r="G53" s="275"/>
      <c r="H53" s="28"/>
      <c r="I53" s="28"/>
      <c r="J53" s="28"/>
      <c r="K53" s="29"/>
      <c r="L53" s="30"/>
      <c r="M53" s="28"/>
      <c r="N53" s="28"/>
      <c r="O53" s="28"/>
      <c r="P53" s="31"/>
    </row>
    <row r="54" spans="1:16">
      <c r="A54" s="46">
        <f t="shared" si="0"/>
        <v>34</v>
      </c>
      <c r="B54" s="21" t="s">
        <v>40</v>
      </c>
      <c r="C54" s="177" t="s">
        <v>31</v>
      </c>
      <c r="D54" s="39" t="s">
        <v>42</v>
      </c>
      <c r="E54" s="41">
        <v>4.8</v>
      </c>
      <c r="F54" s="274"/>
      <c r="G54" s="275"/>
      <c r="H54" s="28"/>
      <c r="I54" s="28"/>
      <c r="J54" s="28"/>
      <c r="K54" s="29"/>
      <c r="L54" s="30"/>
      <c r="M54" s="28"/>
      <c r="N54" s="28"/>
      <c r="O54" s="28"/>
      <c r="P54" s="31"/>
    </row>
    <row r="55" spans="1:16" ht="25.5">
      <c r="A55" s="46">
        <f t="shared" si="0"/>
        <v>35</v>
      </c>
      <c r="B55" s="21" t="s">
        <v>40</v>
      </c>
      <c r="C55" s="157" t="s">
        <v>194</v>
      </c>
      <c r="D55" s="39" t="s">
        <v>13</v>
      </c>
      <c r="E55" s="41">
        <v>2</v>
      </c>
      <c r="F55" s="274"/>
      <c r="G55" s="275"/>
      <c r="H55" s="28"/>
      <c r="I55" s="28"/>
      <c r="J55" s="28"/>
      <c r="K55" s="29"/>
      <c r="L55" s="30"/>
      <c r="M55" s="28"/>
      <c r="N55" s="28"/>
      <c r="O55" s="28"/>
      <c r="P55" s="31"/>
    </row>
    <row r="56" spans="1:16" ht="38.25">
      <c r="A56" s="46">
        <f t="shared" si="0"/>
        <v>36</v>
      </c>
      <c r="B56" s="21" t="s">
        <v>40</v>
      </c>
      <c r="C56" s="208" t="s">
        <v>50</v>
      </c>
      <c r="D56" s="276" t="s">
        <v>70</v>
      </c>
      <c r="E56" s="109">
        <v>16.5</v>
      </c>
      <c r="F56" s="155"/>
      <c r="G56" s="82"/>
      <c r="H56" s="82"/>
      <c r="I56" s="97"/>
      <c r="J56" s="98"/>
      <c r="K56" s="98"/>
      <c r="L56" s="99"/>
      <c r="M56" s="98"/>
      <c r="N56" s="98"/>
      <c r="O56" s="98"/>
      <c r="P56" s="120"/>
    </row>
    <row r="57" spans="1:16">
      <c r="A57" s="46">
        <f t="shared" si="0"/>
        <v>37</v>
      </c>
      <c r="B57" s="21" t="s">
        <v>40</v>
      </c>
      <c r="C57" s="209" t="s">
        <v>39</v>
      </c>
      <c r="D57" s="277" t="s">
        <v>32</v>
      </c>
      <c r="E57" s="41">
        <f>E56*0.25</f>
        <v>4.13</v>
      </c>
      <c r="F57" s="155"/>
      <c r="G57" s="82"/>
      <c r="H57" s="97"/>
      <c r="I57" s="97"/>
      <c r="J57" s="98"/>
      <c r="K57" s="98"/>
      <c r="L57" s="99"/>
      <c r="M57" s="98"/>
      <c r="N57" s="83"/>
      <c r="O57" s="98"/>
      <c r="P57" s="120"/>
    </row>
    <row r="58" spans="1:16">
      <c r="A58" s="46">
        <f t="shared" si="0"/>
        <v>38</v>
      </c>
      <c r="B58" s="21" t="s">
        <v>40</v>
      </c>
      <c r="C58" s="209" t="s">
        <v>31</v>
      </c>
      <c r="D58" s="277" t="s">
        <v>70</v>
      </c>
      <c r="E58" s="41">
        <f>E56</f>
        <v>16.5</v>
      </c>
      <c r="F58" s="155"/>
      <c r="G58" s="82"/>
      <c r="H58" s="97"/>
      <c r="I58" s="97"/>
      <c r="J58" s="98"/>
      <c r="K58" s="98"/>
      <c r="L58" s="99"/>
      <c r="M58" s="98"/>
      <c r="N58" s="83"/>
      <c r="O58" s="98"/>
      <c r="P58" s="120"/>
    </row>
    <row r="59" spans="1:16" ht="25.5">
      <c r="A59" s="46">
        <f t="shared" si="0"/>
        <v>39</v>
      </c>
      <c r="B59" s="21" t="s">
        <v>40</v>
      </c>
      <c r="C59" s="20" t="s">
        <v>51</v>
      </c>
      <c r="D59" s="108" t="s">
        <v>42</v>
      </c>
      <c r="E59" s="109">
        <v>28</v>
      </c>
      <c r="F59" s="155"/>
      <c r="G59" s="82"/>
      <c r="H59" s="82"/>
      <c r="I59" s="97"/>
      <c r="J59" s="98"/>
      <c r="K59" s="98"/>
      <c r="L59" s="99"/>
      <c r="M59" s="98"/>
      <c r="N59" s="98"/>
      <c r="O59" s="98"/>
      <c r="P59" s="120"/>
    </row>
    <row r="60" spans="1:16">
      <c r="A60" s="46">
        <f t="shared" si="0"/>
        <v>40</v>
      </c>
      <c r="B60" s="21" t="s">
        <v>40</v>
      </c>
      <c r="C60" s="209" t="s">
        <v>37</v>
      </c>
      <c r="D60" s="277" t="s">
        <v>32</v>
      </c>
      <c r="E60" s="41">
        <f>E59*0.25</f>
        <v>7</v>
      </c>
      <c r="F60" s="155"/>
      <c r="G60" s="82"/>
      <c r="H60" s="97"/>
      <c r="I60" s="97"/>
      <c r="J60" s="98"/>
      <c r="K60" s="98"/>
      <c r="L60" s="99"/>
      <c r="M60" s="98"/>
      <c r="N60" s="83"/>
      <c r="O60" s="98"/>
      <c r="P60" s="120"/>
    </row>
    <row r="61" spans="1:16">
      <c r="A61" s="46">
        <f t="shared" si="0"/>
        <v>41</v>
      </c>
      <c r="B61" s="21" t="s">
        <v>40</v>
      </c>
      <c r="C61" s="209" t="s">
        <v>38</v>
      </c>
      <c r="D61" s="39" t="s">
        <v>47</v>
      </c>
      <c r="E61" s="41">
        <f>E59/10</f>
        <v>2.8</v>
      </c>
      <c r="F61" s="82"/>
      <c r="G61" s="82"/>
      <c r="H61" s="82"/>
      <c r="I61" s="82"/>
      <c r="J61" s="83"/>
      <c r="K61" s="83"/>
      <c r="L61" s="84"/>
      <c r="M61" s="83"/>
      <c r="N61" s="83"/>
      <c r="O61" s="83"/>
      <c r="P61" s="118"/>
    </row>
    <row r="62" spans="1:16">
      <c r="A62" s="46">
        <f t="shared" si="0"/>
        <v>42</v>
      </c>
      <c r="B62" s="21" t="s">
        <v>40</v>
      </c>
      <c r="C62" s="209" t="s">
        <v>46</v>
      </c>
      <c r="D62" s="39" t="s">
        <v>47</v>
      </c>
      <c r="E62" s="41">
        <f>E59/15</f>
        <v>1.87</v>
      </c>
      <c r="F62" s="82"/>
      <c r="G62" s="82"/>
      <c r="H62" s="82"/>
      <c r="I62" s="82"/>
      <c r="J62" s="83"/>
      <c r="K62" s="83"/>
      <c r="L62" s="84"/>
      <c r="M62" s="83"/>
      <c r="N62" s="83"/>
      <c r="O62" s="83"/>
      <c r="P62" s="118"/>
    </row>
    <row r="63" spans="1:16">
      <c r="A63" s="46">
        <f t="shared" si="0"/>
        <v>43</v>
      </c>
      <c r="B63" s="21" t="s">
        <v>40</v>
      </c>
      <c r="C63" s="209" t="s">
        <v>48</v>
      </c>
      <c r="D63" s="39" t="s">
        <v>43</v>
      </c>
      <c r="E63" s="41">
        <v>1</v>
      </c>
      <c r="F63" s="82"/>
      <c r="G63" s="82"/>
      <c r="H63" s="82"/>
      <c r="I63" s="82"/>
      <c r="J63" s="83"/>
      <c r="K63" s="83"/>
      <c r="L63" s="84"/>
      <c r="M63" s="83"/>
      <c r="N63" s="83"/>
      <c r="O63" s="83"/>
      <c r="P63" s="118"/>
    </row>
    <row r="64" spans="1:16">
      <c r="A64" s="46">
        <f t="shared" si="0"/>
        <v>44</v>
      </c>
      <c r="B64" s="21" t="s">
        <v>40</v>
      </c>
      <c r="C64" s="209" t="s">
        <v>49</v>
      </c>
      <c r="D64" s="277" t="s">
        <v>70</v>
      </c>
      <c r="E64" s="41">
        <f>E59</f>
        <v>28</v>
      </c>
      <c r="F64" s="155"/>
      <c r="G64" s="82"/>
      <c r="H64" s="97"/>
      <c r="I64" s="97"/>
      <c r="J64" s="98"/>
      <c r="K64" s="98"/>
      <c r="L64" s="99"/>
      <c r="M64" s="98"/>
      <c r="N64" s="83"/>
      <c r="O64" s="98"/>
      <c r="P64" s="120"/>
    </row>
    <row r="65" spans="1:16" ht="25.5">
      <c r="A65" s="46">
        <f t="shared" si="0"/>
        <v>45</v>
      </c>
      <c r="B65" s="21" t="s">
        <v>40</v>
      </c>
      <c r="C65" s="20" t="s">
        <v>195</v>
      </c>
      <c r="D65" s="277" t="s">
        <v>70</v>
      </c>
      <c r="E65" s="41">
        <v>28</v>
      </c>
      <c r="F65" s="155"/>
      <c r="G65" s="82"/>
      <c r="H65" s="82"/>
      <c r="I65" s="97"/>
      <c r="J65" s="98"/>
      <c r="K65" s="98"/>
      <c r="L65" s="99"/>
      <c r="M65" s="98"/>
      <c r="N65" s="98"/>
      <c r="O65" s="98"/>
      <c r="P65" s="120"/>
    </row>
    <row r="66" spans="1:16">
      <c r="A66" s="46">
        <f t="shared" si="0"/>
        <v>46</v>
      </c>
      <c r="B66" s="21" t="s">
        <v>40</v>
      </c>
      <c r="C66" s="209" t="s">
        <v>37</v>
      </c>
      <c r="D66" s="39" t="s">
        <v>32</v>
      </c>
      <c r="E66" s="41">
        <f>E65*0.25</f>
        <v>7</v>
      </c>
      <c r="F66" s="155"/>
      <c r="G66" s="82"/>
      <c r="H66" s="97"/>
      <c r="I66" s="97"/>
      <c r="J66" s="98"/>
      <c r="K66" s="98"/>
      <c r="L66" s="99"/>
      <c r="M66" s="98"/>
      <c r="N66" s="83"/>
      <c r="O66" s="98"/>
      <c r="P66" s="120"/>
    </row>
    <row r="67" spans="1:16" ht="25.5">
      <c r="A67" s="46">
        <f t="shared" si="0"/>
        <v>47</v>
      </c>
      <c r="B67" s="21" t="s">
        <v>40</v>
      </c>
      <c r="C67" s="20" t="s">
        <v>196</v>
      </c>
      <c r="D67" s="277" t="s">
        <v>70</v>
      </c>
      <c r="E67" s="41">
        <f>E65</f>
        <v>28</v>
      </c>
      <c r="F67" s="155"/>
      <c r="G67" s="82"/>
      <c r="H67" s="82"/>
      <c r="I67" s="97"/>
      <c r="J67" s="98"/>
      <c r="K67" s="98"/>
      <c r="L67" s="99"/>
      <c r="M67" s="98"/>
      <c r="N67" s="98"/>
      <c r="O67" s="98"/>
      <c r="P67" s="120"/>
    </row>
    <row r="68" spans="1:16" ht="25.5">
      <c r="A68" s="46">
        <f t="shared" si="0"/>
        <v>48</v>
      </c>
      <c r="B68" s="21" t="s">
        <v>40</v>
      </c>
      <c r="C68" s="209" t="s">
        <v>206</v>
      </c>
      <c r="D68" s="108" t="s">
        <v>32</v>
      </c>
      <c r="E68" s="109">
        <f>E67*0.4</f>
        <v>11.2</v>
      </c>
      <c r="F68" s="155"/>
      <c r="G68" s="82"/>
      <c r="H68" s="97"/>
      <c r="I68" s="97"/>
      <c r="J68" s="98"/>
      <c r="K68" s="98"/>
      <c r="L68" s="99"/>
      <c r="M68" s="98"/>
      <c r="N68" s="83"/>
      <c r="O68" s="98"/>
      <c r="P68" s="120"/>
    </row>
    <row r="69" spans="1:16" ht="25.5">
      <c r="A69" s="46">
        <f t="shared" si="0"/>
        <v>49</v>
      </c>
      <c r="B69" s="21" t="s">
        <v>40</v>
      </c>
      <c r="C69" s="157" t="s">
        <v>144</v>
      </c>
      <c r="D69" s="108" t="s">
        <v>42</v>
      </c>
      <c r="E69" s="109">
        <v>28</v>
      </c>
      <c r="F69" s="155"/>
      <c r="G69" s="82"/>
      <c r="H69" s="97"/>
      <c r="I69" s="97"/>
      <c r="J69" s="98"/>
      <c r="K69" s="98"/>
      <c r="L69" s="99"/>
      <c r="M69" s="98"/>
      <c r="N69" s="83"/>
      <c r="O69" s="98"/>
      <c r="P69" s="120"/>
    </row>
    <row r="70" spans="1:16" ht="25.5">
      <c r="A70" s="46">
        <f t="shared" si="0"/>
        <v>50</v>
      </c>
      <c r="B70" s="21" t="s">
        <v>40</v>
      </c>
      <c r="C70" s="177" t="s">
        <v>205</v>
      </c>
      <c r="D70" s="108" t="s">
        <v>42</v>
      </c>
      <c r="E70" s="109">
        <v>28</v>
      </c>
      <c r="F70" s="155"/>
      <c r="G70" s="82"/>
      <c r="H70" s="97"/>
      <c r="I70" s="97"/>
      <c r="J70" s="98"/>
      <c r="K70" s="98"/>
      <c r="L70" s="99"/>
      <c r="M70" s="98"/>
      <c r="N70" s="83"/>
      <c r="O70" s="98"/>
      <c r="P70" s="120"/>
    </row>
    <row r="71" spans="1:16">
      <c r="A71" s="46">
        <f t="shared" si="0"/>
        <v>51</v>
      </c>
      <c r="B71" s="21" t="s">
        <v>40</v>
      </c>
      <c r="C71" s="177" t="s">
        <v>145</v>
      </c>
      <c r="D71" s="108" t="s">
        <v>33</v>
      </c>
      <c r="E71" s="109">
        <v>84.3</v>
      </c>
      <c r="F71" s="155"/>
      <c r="G71" s="82"/>
      <c r="H71" s="97"/>
      <c r="I71" s="97"/>
      <c r="J71" s="98"/>
      <c r="K71" s="98"/>
      <c r="L71" s="99"/>
      <c r="M71" s="98"/>
      <c r="N71" s="83"/>
      <c r="O71" s="98"/>
      <c r="P71" s="120"/>
    </row>
    <row r="72" spans="1:16">
      <c r="A72" s="46">
        <f t="shared" si="0"/>
        <v>52</v>
      </c>
      <c r="B72" s="21" t="s">
        <v>40</v>
      </c>
      <c r="C72" s="177" t="s">
        <v>146</v>
      </c>
      <c r="D72" s="108" t="s">
        <v>33</v>
      </c>
      <c r="E72" s="109">
        <v>26</v>
      </c>
      <c r="F72" s="155"/>
      <c r="G72" s="82"/>
      <c r="H72" s="97"/>
      <c r="I72" s="97"/>
      <c r="J72" s="98"/>
      <c r="K72" s="98"/>
      <c r="L72" s="99"/>
      <c r="M72" s="98"/>
      <c r="N72" s="83"/>
      <c r="O72" s="98"/>
      <c r="P72" s="120"/>
    </row>
    <row r="73" spans="1:16" ht="23.25" customHeight="1">
      <c r="A73" s="46">
        <f t="shared" si="0"/>
        <v>53</v>
      </c>
      <c r="B73" s="21" t="s">
        <v>40</v>
      </c>
      <c r="C73" s="177" t="s">
        <v>143</v>
      </c>
      <c r="D73" s="39" t="s">
        <v>62</v>
      </c>
      <c r="E73" s="41">
        <v>1</v>
      </c>
      <c r="F73" s="155"/>
      <c r="G73" s="82"/>
      <c r="H73" s="97"/>
      <c r="I73" s="97"/>
      <c r="J73" s="98"/>
      <c r="K73" s="98"/>
      <c r="L73" s="99"/>
      <c r="M73" s="98"/>
      <c r="N73" s="83"/>
      <c r="O73" s="98"/>
      <c r="P73" s="120"/>
    </row>
    <row r="74" spans="1:16">
      <c r="A74" s="46"/>
      <c r="B74" s="21"/>
      <c r="C74" s="22" t="s">
        <v>264</v>
      </c>
      <c r="D74" s="40"/>
      <c r="E74" s="41"/>
      <c r="F74" s="175"/>
      <c r="G74" s="175"/>
      <c r="H74" s="27"/>
      <c r="I74" s="27"/>
      <c r="J74" s="27"/>
      <c r="K74" s="27"/>
      <c r="L74" s="27"/>
      <c r="M74" s="27"/>
      <c r="N74" s="27"/>
      <c r="O74" s="27"/>
      <c r="P74" s="48"/>
    </row>
    <row r="75" spans="1:16" ht="23.25" customHeight="1">
      <c r="A75" s="46">
        <v>54</v>
      </c>
      <c r="B75" s="21" t="s">
        <v>40</v>
      </c>
      <c r="C75" s="20" t="s">
        <v>197</v>
      </c>
      <c r="D75" s="108" t="s">
        <v>42</v>
      </c>
      <c r="E75" s="109">
        <v>13.7</v>
      </c>
      <c r="F75" s="91"/>
      <c r="G75" s="91"/>
      <c r="H75" s="91"/>
      <c r="I75" s="92"/>
      <c r="J75" s="93"/>
      <c r="K75" s="93"/>
      <c r="L75" s="94"/>
      <c r="M75" s="93"/>
      <c r="N75" s="93"/>
      <c r="O75" s="93"/>
      <c r="P75" s="122"/>
    </row>
    <row r="76" spans="1:16">
      <c r="A76" s="46">
        <f t="shared" si="0"/>
        <v>55</v>
      </c>
      <c r="B76" s="21" t="s">
        <v>40</v>
      </c>
      <c r="C76" s="209" t="s">
        <v>64</v>
      </c>
      <c r="D76" s="39" t="s">
        <v>13</v>
      </c>
      <c r="E76" s="50">
        <f>E75*2.82</f>
        <v>39</v>
      </c>
      <c r="F76" s="155"/>
      <c r="G76" s="82"/>
      <c r="H76" s="97"/>
      <c r="I76" s="97"/>
      <c r="J76" s="98"/>
      <c r="K76" s="98"/>
      <c r="L76" s="99"/>
      <c r="M76" s="98"/>
      <c r="N76" s="83"/>
      <c r="O76" s="98"/>
      <c r="P76" s="120"/>
    </row>
    <row r="77" spans="1:16">
      <c r="A77" s="46">
        <f t="shared" si="0"/>
        <v>56</v>
      </c>
      <c r="B77" s="21" t="s">
        <v>40</v>
      </c>
      <c r="C77" s="209" t="s">
        <v>65</v>
      </c>
      <c r="D77" s="39" t="s">
        <v>13</v>
      </c>
      <c r="E77" s="50">
        <v>24</v>
      </c>
      <c r="F77" s="155"/>
      <c r="G77" s="82"/>
      <c r="H77" s="97"/>
      <c r="I77" s="97"/>
      <c r="J77" s="98"/>
      <c r="K77" s="98"/>
      <c r="L77" s="99"/>
      <c r="M77" s="98"/>
      <c r="N77" s="83"/>
      <c r="O77" s="98"/>
      <c r="P77" s="120"/>
    </row>
    <row r="78" spans="1:16">
      <c r="A78" s="46">
        <f t="shared" si="0"/>
        <v>57</v>
      </c>
      <c r="B78" s="21" t="s">
        <v>40</v>
      </c>
      <c r="C78" s="209" t="s">
        <v>66</v>
      </c>
      <c r="D78" s="39" t="s">
        <v>13</v>
      </c>
      <c r="E78" s="41">
        <v>8</v>
      </c>
      <c r="F78" s="155"/>
      <c r="G78" s="82"/>
      <c r="H78" s="97"/>
      <c r="I78" s="97"/>
      <c r="J78" s="98"/>
      <c r="K78" s="98"/>
      <c r="L78" s="99"/>
      <c r="M78" s="98"/>
      <c r="N78" s="83"/>
      <c r="O78" s="98"/>
      <c r="P78" s="120"/>
    </row>
    <row r="79" spans="1:16">
      <c r="A79" s="46">
        <f t="shared" si="0"/>
        <v>58</v>
      </c>
      <c r="B79" s="21" t="s">
        <v>40</v>
      </c>
      <c r="C79" s="209" t="s">
        <v>67</v>
      </c>
      <c r="D79" s="39" t="s">
        <v>13</v>
      </c>
      <c r="E79" s="41">
        <f>E75*3</f>
        <v>41.1</v>
      </c>
      <c r="F79" s="155"/>
      <c r="G79" s="82"/>
      <c r="H79" s="97"/>
      <c r="I79" s="97"/>
      <c r="J79" s="98"/>
      <c r="K79" s="98"/>
      <c r="L79" s="99"/>
      <c r="M79" s="98"/>
      <c r="N79" s="83"/>
      <c r="O79" s="98"/>
      <c r="P79" s="120"/>
    </row>
    <row r="80" spans="1:16">
      <c r="A80" s="46">
        <f t="shared" si="0"/>
        <v>59</v>
      </c>
      <c r="B80" s="21" t="s">
        <v>40</v>
      </c>
      <c r="C80" s="209" t="s">
        <v>68</v>
      </c>
      <c r="D80" s="39" t="s">
        <v>13</v>
      </c>
      <c r="E80" s="41">
        <f>E75*10</f>
        <v>137</v>
      </c>
      <c r="F80" s="155"/>
      <c r="G80" s="82"/>
      <c r="H80" s="97"/>
      <c r="I80" s="97"/>
      <c r="J80" s="98"/>
      <c r="K80" s="98"/>
      <c r="L80" s="99"/>
      <c r="M80" s="98"/>
      <c r="N80" s="83"/>
      <c r="O80" s="98"/>
      <c r="P80" s="120"/>
    </row>
    <row r="81" spans="1:16">
      <c r="A81" s="46">
        <f t="shared" si="0"/>
        <v>60</v>
      </c>
      <c r="B81" s="21" t="s">
        <v>40</v>
      </c>
      <c r="C81" s="209" t="s">
        <v>69</v>
      </c>
      <c r="D81" s="39" t="s">
        <v>42</v>
      </c>
      <c r="E81" s="41">
        <f>E75</f>
        <v>13.7</v>
      </c>
      <c r="F81" s="155"/>
      <c r="G81" s="82"/>
      <c r="H81" s="97"/>
      <c r="I81" s="97"/>
      <c r="J81" s="98"/>
      <c r="K81" s="98"/>
      <c r="L81" s="99"/>
      <c r="M81" s="98"/>
      <c r="N81" s="83"/>
      <c r="O81" s="98"/>
      <c r="P81" s="120"/>
    </row>
    <row r="82" spans="1:16">
      <c r="A82" s="46">
        <f t="shared" si="0"/>
        <v>61</v>
      </c>
      <c r="B82" s="21" t="s">
        <v>40</v>
      </c>
      <c r="C82" s="209" t="s">
        <v>31</v>
      </c>
      <c r="D82" s="39" t="s">
        <v>42</v>
      </c>
      <c r="E82" s="41">
        <v>13.7</v>
      </c>
      <c r="F82" s="155"/>
      <c r="G82" s="82"/>
      <c r="H82" s="97"/>
      <c r="I82" s="97"/>
      <c r="J82" s="176"/>
      <c r="K82" s="98"/>
      <c r="L82" s="99"/>
      <c r="M82" s="98"/>
      <c r="N82" s="83"/>
      <c r="O82" s="176"/>
      <c r="P82" s="120"/>
    </row>
    <row r="83" spans="1:16" ht="15" customHeight="1">
      <c r="A83" s="46">
        <f t="shared" si="0"/>
        <v>62</v>
      </c>
      <c r="B83" s="21" t="s">
        <v>40</v>
      </c>
      <c r="C83" s="20" t="s">
        <v>147</v>
      </c>
      <c r="D83" s="39" t="s">
        <v>62</v>
      </c>
      <c r="E83" s="41">
        <v>1</v>
      </c>
      <c r="F83" s="155"/>
      <c r="G83" s="82"/>
      <c r="H83" s="97"/>
      <c r="I83" s="97"/>
      <c r="J83" s="93"/>
      <c r="K83" s="98"/>
      <c r="L83" s="99"/>
      <c r="M83" s="98"/>
      <c r="N83" s="83"/>
      <c r="O83" s="93"/>
      <c r="P83" s="120"/>
    </row>
    <row r="84" spans="1:16" ht="15" customHeight="1">
      <c r="A84" s="46"/>
      <c r="B84" s="21"/>
      <c r="C84" s="22" t="s">
        <v>262</v>
      </c>
      <c r="D84" s="277"/>
      <c r="E84" s="41"/>
      <c r="F84" s="274"/>
      <c r="G84" s="275"/>
      <c r="H84" s="27"/>
      <c r="I84" s="27"/>
      <c r="J84" s="28"/>
      <c r="K84" s="29"/>
      <c r="L84" s="30"/>
      <c r="M84" s="28"/>
      <c r="N84" s="28"/>
      <c r="O84" s="28"/>
      <c r="P84" s="31"/>
    </row>
    <row r="85" spans="1:16" ht="15" customHeight="1">
      <c r="A85" s="46">
        <v>63</v>
      </c>
      <c r="B85" s="21" t="s">
        <v>40</v>
      </c>
      <c r="C85" s="20" t="s">
        <v>91</v>
      </c>
      <c r="D85" s="277" t="s">
        <v>13</v>
      </c>
      <c r="E85" s="41">
        <v>1</v>
      </c>
      <c r="F85" s="274"/>
      <c r="G85" s="275"/>
      <c r="H85" s="27"/>
      <c r="I85" s="27"/>
      <c r="J85" s="28"/>
      <c r="K85" s="29"/>
      <c r="L85" s="30"/>
      <c r="M85" s="28"/>
      <c r="N85" s="28"/>
      <c r="O85" s="28"/>
      <c r="P85" s="31"/>
    </row>
    <row r="86" spans="1:16" ht="15" customHeight="1">
      <c r="A86" s="46">
        <f t="shared" ref="A86:A119" si="1">A85+1</f>
        <v>64</v>
      </c>
      <c r="B86" s="21" t="s">
        <v>40</v>
      </c>
      <c r="C86" s="177" t="s">
        <v>105</v>
      </c>
      <c r="D86" s="277" t="s">
        <v>36</v>
      </c>
      <c r="E86" s="41">
        <v>3</v>
      </c>
      <c r="F86" s="274"/>
      <c r="G86" s="275"/>
      <c r="H86" s="27"/>
      <c r="I86" s="27"/>
      <c r="J86" s="28"/>
      <c r="K86" s="29"/>
      <c r="L86" s="30"/>
      <c r="M86" s="28"/>
      <c r="N86" s="28"/>
      <c r="O86" s="28"/>
      <c r="P86" s="31"/>
    </row>
    <row r="87" spans="1:16" ht="23.25" customHeight="1">
      <c r="A87" s="46">
        <f t="shared" si="1"/>
        <v>65</v>
      </c>
      <c r="B87" s="21" t="s">
        <v>40</v>
      </c>
      <c r="C87" s="177" t="s">
        <v>148</v>
      </c>
      <c r="D87" s="277" t="s">
        <v>13</v>
      </c>
      <c r="E87" s="41">
        <v>1</v>
      </c>
      <c r="F87" s="274"/>
      <c r="G87" s="275"/>
      <c r="H87" s="27"/>
      <c r="I87" s="27"/>
      <c r="J87" s="28"/>
      <c r="K87" s="29"/>
      <c r="L87" s="30"/>
      <c r="M87" s="28"/>
      <c r="N87" s="28"/>
      <c r="O87" s="28"/>
      <c r="P87" s="31"/>
    </row>
    <row r="88" spans="1:16" ht="15" customHeight="1">
      <c r="A88" s="46">
        <f t="shared" si="1"/>
        <v>66</v>
      </c>
      <c r="B88" s="21" t="s">
        <v>40</v>
      </c>
      <c r="C88" s="177" t="s">
        <v>92</v>
      </c>
      <c r="D88" s="277" t="s">
        <v>13</v>
      </c>
      <c r="E88" s="41">
        <v>1</v>
      </c>
      <c r="F88" s="274"/>
      <c r="G88" s="275"/>
      <c r="H88" s="27"/>
      <c r="I88" s="27"/>
      <c r="J88" s="28"/>
      <c r="K88" s="29"/>
      <c r="L88" s="30"/>
      <c r="M88" s="28"/>
      <c r="N88" s="28"/>
      <c r="O88" s="28"/>
      <c r="P88" s="31"/>
    </row>
    <row r="89" spans="1:16" ht="15" customHeight="1">
      <c r="A89" s="46">
        <f t="shared" si="1"/>
        <v>67</v>
      </c>
      <c r="B89" s="21" t="s">
        <v>40</v>
      </c>
      <c r="C89" s="177" t="s">
        <v>93</v>
      </c>
      <c r="D89" s="277" t="s">
        <v>13</v>
      </c>
      <c r="E89" s="41">
        <v>1</v>
      </c>
      <c r="F89" s="274"/>
      <c r="G89" s="275"/>
      <c r="H89" s="27"/>
      <c r="I89" s="27"/>
      <c r="J89" s="28"/>
      <c r="K89" s="29"/>
      <c r="L89" s="30"/>
      <c r="M89" s="28"/>
      <c r="N89" s="28"/>
      <c r="O89" s="28"/>
      <c r="P89" s="31"/>
    </row>
    <row r="90" spans="1:16" ht="15" customHeight="1">
      <c r="A90" s="46">
        <f t="shared" si="1"/>
        <v>68</v>
      </c>
      <c r="B90" s="21" t="s">
        <v>40</v>
      </c>
      <c r="C90" s="177" t="s">
        <v>94</v>
      </c>
      <c r="D90" s="277" t="s">
        <v>13</v>
      </c>
      <c r="E90" s="41">
        <v>1</v>
      </c>
      <c r="F90" s="274"/>
      <c r="G90" s="275"/>
      <c r="H90" s="27"/>
      <c r="I90" s="27"/>
      <c r="J90" s="28"/>
      <c r="K90" s="29"/>
      <c r="L90" s="30"/>
      <c r="M90" s="28"/>
      <c r="N90" s="28"/>
      <c r="O90" s="28"/>
      <c r="P90" s="31"/>
    </row>
    <row r="91" spans="1:16" ht="15" customHeight="1">
      <c r="A91" s="46">
        <f t="shared" si="1"/>
        <v>69</v>
      </c>
      <c r="B91" s="21" t="s">
        <v>40</v>
      </c>
      <c r="C91" s="177" t="s">
        <v>95</v>
      </c>
      <c r="D91" s="277" t="s">
        <v>62</v>
      </c>
      <c r="E91" s="41">
        <v>1</v>
      </c>
      <c r="F91" s="274"/>
      <c r="G91" s="275"/>
      <c r="H91" s="27"/>
      <c r="I91" s="27"/>
      <c r="J91" s="28"/>
      <c r="K91" s="29"/>
      <c r="L91" s="30"/>
      <c r="M91" s="28"/>
      <c r="N91" s="28"/>
      <c r="O91" s="28"/>
      <c r="P91" s="31"/>
    </row>
    <row r="92" spans="1:16" ht="20.25" customHeight="1">
      <c r="A92" s="46">
        <f t="shared" si="1"/>
        <v>70</v>
      </c>
      <c r="B92" s="21" t="s">
        <v>40</v>
      </c>
      <c r="C92" s="157" t="s">
        <v>198</v>
      </c>
      <c r="D92" s="277" t="s">
        <v>62</v>
      </c>
      <c r="E92" s="41">
        <v>1</v>
      </c>
      <c r="F92" s="274"/>
      <c r="G92" s="275"/>
      <c r="H92" s="27"/>
      <c r="I92" s="27"/>
      <c r="J92" s="28"/>
      <c r="K92" s="29"/>
      <c r="L92" s="30"/>
      <c r="M92" s="28"/>
      <c r="N92" s="28"/>
      <c r="O92" s="28"/>
      <c r="P92" s="31"/>
    </row>
    <row r="93" spans="1:16" ht="24.75" customHeight="1">
      <c r="A93" s="46">
        <f t="shared" si="1"/>
        <v>71</v>
      </c>
      <c r="B93" s="21" t="s">
        <v>40</v>
      </c>
      <c r="C93" s="177" t="s">
        <v>207</v>
      </c>
      <c r="D93" s="277" t="s">
        <v>13</v>
      </c>
      <c r="E93" s="41">
        <v>1</v>
      </c>
      <c r="F93" s="274"/>
      <c r="G93" s="275"/>
      <c r="H93" s="27"/>
      <c r="I93" s="27"/>
      <c r="J93" s="28"/>
      <c r="K93" s="29"/>
      <c r="L93" s="30"/>
      <c r="M93" s="28"/>
      <c r="N93" s="28"/>
      <c r="O93" s="28"/>
      <c r="P93" s="31"/>
    </row>
    <row r="94" spans="1:16" ht="23.25" customHeight="1">
      <c r="A94" s="46">
        <f t="shared" si="1"/>
        <v>72</v>
      </c>
      <c r="B94" s="21" t="s">
        <v>40</v>
      </c>
      <c r="C94" s="177" t="s">
        <v>208</v>
      </c>
      <c r="D94" s="277" t="s">
        <v>13</v>
      </c>
      <c r="E94" s="41">
        <v>1</v>
      </c>
      <c r="F94" s="274"/>
      <c r="G94" s="275"/>
      <c r="H94" s="27"/>
      <c r="I94" s="27"/>
      <c r="J94" s="28"/>
      <c r="K94" s="29"/>
      <c r="L94" s="30"/>
      <c r="M94" s="28"/>
      <c r="N94" s="28"/>
      <c r="O94" s="28"/>
      <c r="P94" s="31"/>
    </row>
    <row r="95" spans="1:16" ht="15" customHeight="1">
      <c r="A95" s="46">
        <f t="shared" si="1"/>
        <v>73</v>
      </c>
      <c r="B95" s="21" t="s">
        <v>40</v>
      </c>
      <c r="C95" s="177" t="s">
        <v>31</v>
      </c>
      <c r="D95" s="277" t="s">
        <v>62</v>
      </c>
      <c r="E95" s="41">
        <v>1</v>
      </c>
      <c r="F95" s="274"/>
      <c r="G95" s="275"/>
      <c r="H95" s="27"/>
      <c r="I95" s="27"/>
      <c r="J95" s="28"/>
      <c r="K95" s="29"/>
      <c r="L95" s="30"/>
      <c r="M95" s="28"/>
      <c r="N95" s="28"/>
      <c r="O95" s="28"/>
      <c r="P95" s="31"/>
    </row>
    <row r="96" spans="1:16" ht="24" customHeight="1">
      <c r="A96" s="46">
        <f t="shared" si="1"/>
        <v>74</v>
      </c>
      <c r="B96" s="21" t="s">
        <v>40</v>
      </c>
      <c r="C96" s="157" t="s">
        <v>199</v>
      </c>
      <c r="D96" s="277" t="s">
        <v>36</v>
      </c>
      <c r="E96" s="41">
        <v>3</v>
      </c>
      <c r="F96" s="274"/>
      <c r="G96" s="275"/>
      <c r="H96" s="27"/>
      <c r="I96" s="27"/>
      <c r="J96" s="28"/>
      <c r="K96" s="29"/>
      <c r="L96" s="30"/>
      <c r="M96" s="28"/>
      <c r="N96" s="28"/>
      <c r="O96" s="28"/>
      <c r="P96" s="31"/>
    </row>
    <row r="97" spans="1:16" ht="25.5" customHeight="1">
      <c r="A97" s="46">
        <f t="shared" si="1"/>
        <v>75</v>
      </c>
      <c r="B97" s="21" t="s">
        <v>40</v>
      </c>
      <c r="C97" s="157" t="s">
        <v>201</v>
      </c>
      <c r="D97" s="277" t="s">
        <v>36</v>
      </c>
      <c r="E97" s="41">
        <v>7</v>
      </c>
      <c r="F97" s="274"/>
      <c r="G97" s="275"/>
      <c r="H97" s="27"/>
      <c r="I97" s="27"/>
      <c r="J97" s="28"/>
      <c r="K97" s="29"/>
      <c r="L97" s="30"/>
      <c r="M97" s="28"/>
      <c r="N97" s="28"/>
      <c r="O97" s="28"/>
      <c r="P97" s="31"/>
    </row>
    <row r="98" spans="1:16" ht="27" customHeight="1">
      <c r="A98" s="46">
        <f t="shared" si="1"/>
        <v>76</v>
      </c>
      <c r="B98" s="21" t="s">
        <v>40</v>
      </c>
      <c r="C98" s="157" t="s">
        <v>200</v>
      </c>
      <c r="D98" s="277" t="s">
        <v>36</v>
      </c>
      <c r="E98" s="41">
        <v>10</v>
      </c>
      <c r="F98" s="274"/>
      <c r="G98" s="275"/>
      <c r="H98" s="27"/>
      <c r="I98" s="27"/>
      <c r="J98" s="28"/>
      <c r="K98" s="29"/>
      <c r="L98" s="30"/>
      <c r="M98" s="28"/>
      <c r="N98" s="28"/>
      <c r="O98" s="28"/>
      <c r="P98" s="31"/>
    </row>
    <row r="99" spans="1:16" ht="21" customHeight="1">
      <c r="A99" s="46">
        <f t="shared" si="1"/>
        <v>77</v>
      </c>
      <c r="B99" s="21" t="s">
        <v>40</v>
      </c>
      <c r="C99" s="20" t="s">
        <v>149</v>
      </c>
      <c r="D99" s="277" t="s">
        <v>13</v>
      </c>
      <c r="E99" s="41">
        <v>3</v>
      </c>
      <c r="F99" s="274"/>
      <c r="G99" s="275"/>
      <c r="H99" s="27"/>
      <c r="I99" s="27"/>
      <c r="J99" s="28"/>
      <c r="K99" s="29"/>
      <c r="L99" s="30"/>
      <c r="M99" s="28"/>
      <c r="N99" s="28"/>
      <c r="O99" s="28"/>
      <c r="P99" s="31"/>
    </row>
    <row r="100" spans="1:16" ht="109.5" customHeight="1">
      <c r="A100" s="46">
        <f t="shared" si="1"/>
        <v>78</v>
      </c>
      <c r="B100" s="21" t="s">
        <v>40</v>
      </c>
      <c r="C100" s="210" t="s">
        <v>211</v>
      </c>
      <c r="D100" s="277" t="s">
        <v>13</v>
      </c>
      <c r="E100" s="41">
        <v>3</v>
      </c>
      <c r="F100" s="274"/>
      <c r="G100" s="275"/>
      <c r="H100" s="27"/>
      <c r="I100" s="27"/>
      <c r="J100" s="28"/>
      <c r="K100" s="29"/>
      <c r="L100" s="30"/>
      <c r="M100" s="28"/>
      <c r="N100" s="28"/>
      <c r="O100" s="28"/>
      <c r="P100" s="31"/>
    </row>
    <row r="101" spans="1:16" ht="16.5" customHeight="1">
      <c r="A101" s="46">
        <f t="shared" si="1"/>
        <v>79</v>
      </c>
      <c r="B101" s="21" t="s">
        <v>40</v>
      </c>
      <c r="C101" s="177" t="s">
        <v>31</v>
      </c>
      <c r="D101" s="277" t="s">
        <v>62</v>
      </c>
      <c r="E101" s="41">
        <v>3</v>
      </c>
      <c r="F101" s="274"/>
      <c r="G101" s="275"/>
      <c r="H101" s="27"/>
      <c r="I101" s="27"/>
      <c r="J101" s="28"/>
      <c r="K101" s="29"/>
      <c r="L101" s="30"/>
      <c r="M101" s="28"/>
      <c r="N101" s="28"/>
      <c r="O101" s="28"/>
      <c r="P101" s="31"/>
    </row>
    <row r="102" spans="1:16" ht="27.75" customHeight="1">
      <c r="A102" s="46">
        <f t="shared" si="1"/>
        <v>80</v>
      </c>
      <c r="B102" s="21" t="s">
        <v>40</v>
      </c>
      <c r="C102" s="20" t="s">
        <v>150</v>
      </c>
      <c r="D102" s="277" t="s">
        <v>62</v>
      </c>
      <c r="E102" s="41">
        <v>4</v>
      </c>
      <c r="F102" s="274"/>
      <c r="G102" s="275"/>
      <c r="H102" s="27"/>
      <c r="I102" s="27"/>
      <c r="J102" s="28"/>
      <c r="K102" s="29"/>
      <c r="L102" s="30"/>
      <c r="M102" s="28"/>
      <c r="N102" s="28"/>
      <c r="O102" s="28"/>
      <c r="P102" s="31"/>
    </row>
    <row r="103" spans="1:16" ht="17.25" customHeight="1">
      <c r="A103" s="46">
        <f t="shared" si="1"/>
        <v>81</v>
      </c>
      <c r="B103" s="21" t="s">
        <v>40</v>
      </c>
      <c r="C103" s="177" t="s">
        <v>212</v>
      </c>
      <c r="D103" s="277" t="s">
        <v>13</v>
      </c>
      <c r="E103" s="41">
        <v>1</v>
      </c>
      <c r="F103" s="274"/>
      <c r="G103" s="275"/>
      <c r="H103" s="27"/>
      <c r="I103" s="27"/>
      <c r="J103" s="28"/>
      <c r="K103" s="29"/>
      <c r="L103" s="30"/>
      <c r="M103" s="28"/>
      <c r="N103" s="28"/>
      <c r="O103" s="28"/>
      <c r="P103" s="31"/>
    </row>
    <row r="104" spans="1:16" ht="21.75" customHeight="1">
      <c r="A104" s="46">
        <f t="shared" si="1"/>
        <v>82</v>
      </c>
      <c r="B104" s="21" t="s">
        <v>40</v>
      </c>
      <c r="C104" s="177" t="s">
        <v>213</v>
      </c>
      <c r="D104" s="277" t="s">
        <v>13</v>
      </c>
      <c r="E104" s="41">
        <v>3</v>
      </c>
      <c r="F104" s="274"/>
      <c r="G104" s="275"/>
      <c r="H104" s="27"/>
      <c r="I104" s="27"/>
      <c r="J104" s="28"/>
      <c r="K104" s="29"/>
      <c r="L104" s="30"/>
      <c r="M104" s="28"/>
      <c r="N104" s="28"/>
      <c r="O104" s="28"/>
      <c r="P104" s="31"/>
    </row>
    <row r="105" spans="1:16" ht="25.5" customHeight="1">
      <c r="A105" s="46">
        <f t="shared" si="1"/>
        <v>83</v>
      </c>
      <c r="B105" s="21" t="s">
        <v>40</v>
      </c>
      <c r="C105" s="177" t="s">
        <v>209</v>
      </c>
      <c r="D105" s="277" t="s">
        <v>13</v>
      </c>
      <c r="E105" s="41">
        <v>4</v>
      </c>
      <c r="F105" s="274"/>
      <c r="G105" s="275"/>
      <c r="H105" s="27"/>
      <c r="I105" s="27"/>
      <c r="J105" s="28"/>
      <c r="K105" s="29"/>
      <c r="L105" s="30"/>
      <c r="M105" s="28"/>
      <c r="N105" s="28"/>
      <c r="O105" s="28"/>
      <c r="P105" s="31"/>
    </row>
    <row r="106" spans="1:16" ht="15" customHeight="1">
      <c r="A106" s="46">
        <f t="shared" si="1"/>
        <v>84</v>
      </c>
      <c r="B106" s="21" t="s">
        <v>40</v>
      </c>
      <c r="C106" s="177" t="s">
        <v>31</v>
      </c>
      <c r="D106" s="277" t="s">
        <v>62</v>
      </c>
      <c r="E106" s="41">
        <v>3</v>
      </c>
      <c r="F106" s="274"/>
      <c r="G106" s="275"/>
      <c r="H106" s="27"/>
      <c r="I106" s="27"/>
      <c r="J106" s="28"/>
      <c r="K106" s="29"/>
      <c r="L106" s="30"/>
      <c r="M106" s="28"/>
      <c r="N106" s="28"/>
      <c r="O106" s="28"/>
      <c r="P106" s="31"/>
    </row>
    <row r="107" spans="1:16" ht="18" customHeight="1">
      <c r="A107" s="46">
        <f t="shared" si="1"/>
        <v>85</v>
      </c>
      <c r="B107" s="21" t="s">
        <v>40</v>
      </c>
      <c r="C107" s="157" t="s">
        <v>202</v>
      </c>
      <c r="D107" s="277" t="s">
        <v>13</v>
      </c>
      <c r="E107" s="41">
        <v>1</v>
      </c>
      <c r="F107" s="274"/>
      <c r="G107" s="275"/>
      <c r="H107" s="27"/>
      <c r="I107" s="27"/>
      <c r="J107" s="28"/>
      <c r="K107" s="29"/>
      <c r="L107" s="30"/>
      <c r="M107" s="28"/>
      <c r="N107" s="28"/>
      <c r="O107" s="28"/>
      <c r="P107" s="31"/>
    </row>
    <row r="108" spans="1:16" ht="35.25" customHeight="1">
      <c r="A108" s="46">
        <f t="shared" si="1"/>
        <v>86</v>
      </c>
      <c r="B108" s="21" t="s">
        <v>40</v>
      </c>
      <c r="C108" s="177" t="s">
        <v>210</v>
      </c>
      <c r="D108" s="277" t="s">
        <v>13</v>
      </c>
      <c r="E108" s="41">
        <v>1</v>
      </c>
      <c r="F108" s="274"/>
      <c r="G108" s="275"/>
      <c r="H108" s="27"/>
      <c r="I108" s="27"/>
      <c r="J108" s="28"/>
      <c r="K108" s="29"/>
      <c r="L108" s="30"/>
      <c r="M108" s="28"/>
      <c r="N108" s="28"/>
      <c r="O108" s="28"/>
      <c r="P108" s="31"/>
    </row>
    <row r="109" spans="1:16" ht="17.25" customHeight="1">
      <c r="A109" s="46">
        <f t="shared" si="1"/>
        <v>87</v>
      </c>
      <c r="B109" s="21" t="s">
        <v>40</v>
      </c>
      <c r="C109" s="177" t="s">
        <v>31</v>
      </c>
      <c r="D109" s="277" t="s">
        <v>62</v>
      </c>
      <c r="E109" s="41">
        <v>1</v>
      </c>
      <c r="F109" s="274"/>
      <c r="G109" s="275"/>
      <c r="H109" s="27"/>
      <c r="I109" s="27"/>
      <c r="J109" s="28"/>
      <c r="K109" s="29"/>
      <c r="L109" s="30"/>
      <c r="M109" s="28"/>
      <c r="N109" s="28"/>
      <c r="O109" s="28"/>
      <c r="P109" s="31"/>
    </row>
    <row r="110" spans="1:16" ht="15" customHeight="1">
      <c r="A110" s="46"/>
      <c r="B110" s="21"/>
      <c r="C110" s="22" t="s">
        <v>263</v>
      </c>
      <c r="D110" s="277"/>
      <c r="E110" s="41"/>
      <c r="F110" s="274"/>
      <c r="G110" s="275"/>
      <c r="H110" s="27"/>
      <c r="I110" s="27"/>
      <c r="J110" s="28"/>
      <c r="K110" s="29"/>
      <c r="L110" s="30"/>
      <c r="M110" s="28"/>
      <c r="N110" s="28"/>
      <c r="O110" s="28"/>
      <c r="P110" s="31"/>
    </row>
    <row r="111" spans="1:16" ht="15" customHeight="1">
      <c r="A111" s="46">
        <v>88</v>
      </c>
      <c r="B111" s="21" t="s">
        <v>40</v>
      </c>
      <c r="C111" s="36" t="s">
        <v>282</v>
      </c>
      <c r="D111" s="277" t="s">
        <v>13</v>
      </c>
      <c r="E111" s="41">
        <v>1</v>
      </c>
      <c r="F111" s="274"/>
      <c r="G111" s="275"/>
      <c r="H111" s="27"/>
      <c r="I111" s="27"/>
      <c r="J111" s="28"/>
      <c r="K111" s="29"/>
      <c r="L111" s="30"/>
      <c r="M111" s="28"/>
      <c r="N111" s="28"/>
      <c r="O111" s="28"/>
      <c r="P111" s="31"/>
    </row>
    <row r="112" spans="1:16" ht="54" customHeight="1">
      <c r="A112" s="46">
        <f t="shared" si="1"/>
        <v>89</v>
      </c>
      <c r="B112" s="21" t="s">
        <v>40</v>
      </c>
      <c r="C112" s="157" t="s">
        <v>203</v>
      </c>
      <c r="D112" s="277" t="s">
        <v>13</v>
      </c>
      <c r="E112" s="41">
        <v>1</v>
      </c>
      <c r="F112" s="274"/>
      <c r="G112" s="275"/>
      <c r="H112" s="27"/>
      <c r="I112" s="27"/>
      <c r="J112" s="28"/>
      <c r="K112" s="29"/>
      <c r="L112" s="30"/>
      <c r="M112" s="28"/>
      <c r="N112" s="28"/>
      <c r="O112" s="28"/>
      <c r="P112" s="31"/>
    </row>
    <row r="113" spans="1:16" ht="60.75" customHeight="1">
      <c r="A113" s="46">
        <f t="shared" si="1"/>
        <v>90</v>
      </c>
      <c r="B113" s="21" t="s">
        <v>40</v>
      </c>
      <c r="C113" s="157" t="s">
        <v>215</v>
      </c>
      <c r="D113" s="277" t="s">
        <v>62</v>
      </c>
      <c r="E113" s="41">
        <v>1</v>
      </c>
      <c r="F113" s="274"/>
      <c r="G113" s="275"/>
      <c r="H113" s="27"/>
      <c r="I113" s="27"/>
      <c r="J113" s="28"/>
      <c r="K113" s="29"/>
      <c r="L113" s="30"/>
      <c r="M113" s="28"/>
      <c r="N113" s="28"/>
      <c r="O113" s="28"/>
      <c r="P113" s="31"/>
    </row>
    <row r="114" spans="1:16" ht="51" customHeight="1">
      <c r="A114" s="46">
        <f t="shared" si="1"/>
        <v>91</v>
      </c>
      <c r="B114" s="21" t="s">
        <v>40</v>
      </c>
      <c r="C114" s="157" t="s">
        <v>214</v>
      </c>
      <c r="D114" s="277" t="s">
        <v>13</v>
      </c>
      <c r="E114" s="41">
        <v>6</v>
      </c>
      <c r="F114" s="274"/>
      <c r="G114" s="275"/>
      <c r="H114" s="27"/>
      <c r="I114" s="27"/>
      <c r="J114" s="28"/>
      <c r="K114" s="29"/>
      <c r="L114" s="30"/>
      <c r="M114" s="28"/>
      <c r="N114" s="28"/>
      <c r="O114" s="28"/>
      <c r="P114" s="31"/>
    </row>
    <row r="115" spans="1:16" ht="25.5">
      <c r="A115" s="46">
        <f t="shared" si="1"/>
        <v>92</v>
      </c>
      <c r="B115" s="21" t="s">
        <v>40</v>
      </c>
      <c r="C115" s="34" t="s">
        <v>122</v>
      </c>
      <c r="D115" s="110" t="s">
        <v>13</v>
      </c>
      <c r="E115" s="109">
        <v>2</v>
      </c>
      <c r="F115" s="82"/>
      <c r="G115" s="82"/>
      <c r="H115" s="82"/>
      <c r="I115" s="82"/>
      <c r="J115" s="83"/>
      <c r="K115" s="83"/>
      <c r="L115" s="84"/>
      <c r="M115" s="83"/>
      <c r="N115" s="83"/>
      <c r="O115" s="83"/>
      <c r="P115" s="118"/>
    </row>
    <row r="116" spans="1:16" ht="15" customHeight="1">
      <c r="A116" s="46">
        <f t="shared" si="1"/>
        <v>93</v>
      </c>
      <c r="B116" s="21" t="s">
        <v>40</v>
      </c>
      <c r="C116" s="20" t="s">
        <v>99</v>
      </c>
      <c r="D116" s="35" t="s">
        <v>13</v>
      </c>
      <c r="E116" s="41">
        <v>2</v>
      </c>
      <c r="F116" s="82"/>
      <c r="G116" s="82"/>
      <c r="H116" s="82"/>
      <c r="I116" s="82"/>
      <c r="J116" s="83"/>
      <c r="K116" s="83"/>
      <c r="L116" s="84"/>
      <c r="M116" s="83"/>
      <c r="N116" s="83"/>
      <c r="O116" s="83"/>
      <c r="P116" s="118"/>
    </row>
    <row r="117" spans="1:16" ht="15" customHeight="1">
      <c r="A117" s="46">
        <f t="shared" si="1"/>
        <v>94</v>
      </c>
      <c r="B117" s="21" t="s">
        <v>40</v>
      </c>
      <c r="C117" s="34" t="s">
        <v>106</v>
      </c>
      <c r="D117" s="38" t="s">
        <v>36</v>
      </c>
      <c r="E117" s="42">
        <v>18</v>
      </c>
      <c r="F117" s="85"/>
      <c r="G117" s="85"/>
      <c r="H117" s="82"/>
      <c r="I117" s="82"/>
      <c r="J117" s="86"/>
      <c r="K117" s="86"/>
      <c r="L117" s="87"/>
      <c r="M117" s="86"/>
      <c r="N117" s="86"/>
      <c r="O117" s="86"/>
      <c r="P117" s="119"/>
    </row>
    <row r="118" spans="1:16" ht="15" customHeight="1">
      <c r="A118" s="46">
        <f t="shared" si="1"/>
        <v>95</v>
      </c>
      <c r="B118" s="21" t="s">
        <v>40</v>
      </c>
      <c r="C118" s="34" t="s">
        <v>98</v>
      </c>
      <c r="D118" s="38" t="s">
        <v>13</v>
      </c>
      <c r="E118" s="42">
        <v>2</v>
      </c>
      <c r="F118" s="85"/>
      <c r="G118" s="85"/>
      <c r="H118" s="82"/>
      <c r="I118" s="82"/>
      <c r="J118" s="86"/>
      <c r="K118" s="86"/>
      <c r="L118" s="87"/>
      <c r="M118" s="86"/>
      <c r="N118" s="86"/>
      <c r="O118" s="86"/>
      <c r="P118" s="119"/>
    </row>
    <row r="119" spans="1:16" ht="15" customHeight="1">
      <c r="A119" s="46">
        <f t="shared" si="1"/>
        <v>96</v>
      </c>
      <c r="B119" s="21" t="s">
        <v>40</v>
      </c>
      <c r="C119" s="34" t="s">
        <v>204</v>
      </c>
      <c r="D119" s="38" t="s">
        <v>36</v>
      </c>
      <c r="E119" s="42">
        <v>5</v>
      </c>
      <c r="F119" s="85"/>
      <c r="G119" s="85"/>
      <c r="H119" s="82"/>
      <c r="I119" s="82"/>
      <c r="J119" s="86"/>
      <c r="K119" s="86"/>
      <c r="L119" s="87"/>
      <c r="M119" s="86"/>
      <c r="N119" s="86"/>
      <c r="O119" s="86"/>
      <c r="P119" s="119"/>
    </row>
    <row r="120" spans="1:16" ht="15" customHeight="1">
      <c r="A120" s="49"/>
      <c r="B120" s="24"/>
      <c r="C120" s="22" t="s">
        <v>29</v>
      </c>
      <c r="D120" s="40"/>
      <c r="E120" s="41"/>
      <c r="F120" s="25"/>
      <c r="G120" s="25"/>
      <c r="H120" s="23"/>
      <c r="I120" s="25"/>
      <c r="J120" s="23"/>
      <c r="K120" s="23"/>
      <c r="L120" s="113"/>
      <c r="M120" s="114"/>
      <c r="N120" s="114"/>
      <c r="O120" s="114"/>
      <c r="P120" s="123"/>
    </row>
    <row r="121" spans="1:16" ht="15" customHeight="1">
      <c r="A121" s="47"/>
      <c r="B121" s="16"/>
      <c r="C121" s="313" t="s">
        <v>258</v>
      </c>
      <c r="D121" s="314"/>
      <c r="E121" s="314"/>
      <c r="F121" s="314"/>
      <c r="G121" s="314"/>
      <c r="H121" s="314"/>
      <c r="I121" s="314"/>
      <c r="J121" s="314"/>
      <c r="K121" s="315"/>
      <c r="L121" s="111"/>
      <c r="M121" s="111"/>
      <c r="N121" s="125"/>
      <c r="O121" s="111"/>
      <c r="P121" s="112"/>
    </row>
    <row r="122" spans="1:16" ht="15" customHeight="1" thickBot="1">
      <c r="A122" s="80"/>
      <c r="B122" s="81"/>
      <c r="C122" s="316" t="s">
        <v>14</v>
      </c>
      <c r="D122" s="316"/>
      <c r="E122" s="316"/>
      <c r="F122" s="316"/>
      <c r="G122" s="316"/>
      <c r="H122" s="316"/>
      <c r="I122" s="316"/>
      <c r="J122" s="316"/>
      <c r="K122" s="316"/>
      <c r="L122" s="117"/>
      <c r="M122" s="115"/>
      <c r="N122" s="115"/>
      <c r="O122" s="116"/>
      <c r="P122" s="124"/>
    </row>
    <row r="123" spans="1:16" ht="15" customHeight="1"/>
    <row r="124" spans="1:16" ht="13.5" customHeight="1">
      <c r="C124" s="212"/>
    </row>
    <row r="125" spans="1:16" ht="13.5" customHeight="1">
      <c r="C125" s="213"/>
    </row>
    <row r="126" spans="1:16" ht="13.5" customHeight="1">
      <c r="C126" s="212"/>
    </row>
    <row r="127" spans="1:16" ht="24" customHeight="1">
      <c r="A127" s="3"/>
      <c r="B127" s="3"/>
      <c r="C127" s="214"/>
      <c r="D127" s="269"/>
      <c r="E127" s="270"/>
      <c r="F127" s="214"/>
      <c r="G127" s="214"/>
      <c r="H127" s="3"/>
      <c r="I127" s="3"/>
    </row>
    <row r="128" spans="1:16" ht="24" customHeight="1"/>
    <row r="129" ht="24" customHeight="1"/>
    <row r="130" ht="24" customHeight="1"/>
    <row r="131" ht="24" customHeight="1"/>
    <row r="132" ht="24" customHeight="1"/>
    <row r="133" ht="24" customHeight="1"/>
    <row r="134" ht="24" customHeight="1"/>
  </sheetData>
  <mergeCells count="12">
    <mergeCell ref="A7:P7"/>
    <mergeCell ref="A11:P11"/>
    <mergeCell ref="F12:K12"/>
    <mergeCell ref="C121:K121"/>
    <mergeCell ref="C122:K122"/>
    <mergeCell ref="A8:P8"/>
    <mergeCell ref="A9:H9"/>
    <mergeCell ref="I9:L9"/>
    <mergeCell ref="M9:N9"/>
    <mergeCell ref="A10:I10"/>
    <mergeCell ref="J10:K10"/>
    <mergeCell ref="O10:P10"/>
  </mergeCells>
  <pageMargins left="0.55000000000000004" right="0.17" top="0.81" bottom="0.26" header="0.27" footer="0.17"/>
  <pageSetup paperSize="9" scale="90" fitToHeight="4" orientation="landscape" r:id="rId1"/>
  <headerFooter alignWithMargins="0"/>
  <rowBreaks count="2" manualBreakCount="2">
    <brk id="73" max="15" man="1"/>
    <brk id="109" max="1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3"/>
  <sheetViews>
    <sheetView zoomScale="130" zoomScaleNormal="130" zoomScaleSheetLayoutView="89" workbookViewId="0">
      <selection activeCell="A12" sqref="A12"/>
    </sheetView>
  </sheetViews>
  <sheetFormatPr defaultRowHeight="12.75"/>
  <cols>
    <col min="1" max="1" width="4.140625" style="1" customWidth="1"/>
    <col min="2" max="2" width="4.5703125" style="1" customWidth="1"/>
    <col min="3" max="3" width="40" style="211" customWidth="1"/>
    <col min="4" max="4" width="5.7109375" style="267" customWidth="1"/>
    <col min="5" max="5" width="8.42578125" style="268" customWidth="1"/>
    <col min="6" max="6" width="7.5703125" style="211" customWidth="1"/>
    <col min="7" max="7" width="7.7109375" style="1" customWidth="1"/>
    <col min="8" max="8" width="8.140625" style="1" customWidth="1"/>
    <col min="9" max="9" width="8.28515625" style="1" customWidth="1"/>
    <col min="10" max="10" width="7" style="1" customWidth="1"/>
    <col min="11" max="11" width="8.42578125" style="1" customWidth="1"/>
    <col min="12" max="12" width="9.28515625" style="1" customWidth="1"/>
    <col min="13" max="14" width="9.42578125" style="1" customWidth="1"/>
    <col min="15" max="15" width="8.7109375" style="1" customWidth="1"/>
    <col min="16" max="16" width="10" style="1" customWidth="1"/>
    <col min="17" max="17" width="9.28515625" style="1" bestFit="1" customWidth="1"/>
    <col min="18" max="16384" width="9.140625" style="1"/>
  </cols>
  <sheetData>
    <row r="1" spans="1:16">
      <c r="A1" s="3"/>
      <c r="B1" s="3"/>
      <c r="C1" s="201"/>
      <c r="D1" s="215"/>
      <c r="E1" s="216"/>
      <c r="F1" s="201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">
      <c r="A2" s="187" t="s">
        <v>277</v>
      </c>
      <c r="B2" s="189"/>
      <c r="C2" s="217"/>
      <c r="D2" s="217"/>
      <c r="E2" s="217"/>
      <c r="F2" s="217"/>
      <c r="G2" s="189"/>
      <c r="H2" s="189"/>
      <c r="I2" s="3"/>
      <c r="J2" s="3"/>
      <c r="K2" s="3"/>
      <c r="L2" s="3"/>
      <c r="M2" s="3"/>
      <c r="N2" s="3"/>
      <c r="O2" s="3"/>
      <c r="P2" s="3"/>
    </row>
    <row r="3" spans="1:16" ht="15">
      <c r="A3" s="200" t="s">
        <v>278</v>
      </c>
      <c r="B3" s="190"/>
      <c r="C3" s="218"/>
      <c r="D3" s="218"/>
      <c r="E3" s="219"/>
      <c r="F3" s="220"/>
      <c r="G3" s="191"/>
      <c r="H3" s="191"/>
      <c r="I3" s="3"/>
      <c r="J3" s="3"/>
      <c r="K3" s="3"/>
      <c r="L3" s="3"/>
      <c r="M3" s="3"/>
      <c r="N3" s="3"/>
      <c r="O3" s="3"/>
      <c r="P3" s="3"/>
    </row>
    <row r="4" spans="1:16" ht="15">
      <c r="A4" s="187" t="s">
        <v>279</v>
      </c>
      <c r="B4" s="180"/>
      <c r="C4" s="190"/>
      <c r="D4" s="190"/>
      <c r="E4" s="190"/>
      <c r="F4" s="190"/>
      <c r="G4" s="180"/>
      <c r="H4" s="180"/>
      <c r="I4" s="180"/>
      <c r="J4" s="180"/>
      <c r="K4" s="180"/>
      <c r="L4" s="180"/>
      <c r="M4" s="180"/>
      <c r="N4" s="180"/>
      <c r="O4" s="180"/>
      <c r="P4" s="180"/>
    </row>
    <row r="5" spans="1:16" ht="15">
      <c r="A5" s="187" t="s">
        <v>294</v>
      </c>
      <c r="B5" s="5"/>
      <c r="C5" s="221"/>
      <c r="D5" s="221"/>
      <c r="E5" s="221"/>
      <c r="F5" s="221"/>
      <c r="G5" s="184"/>
      <c r="H5" s="184"/>
      <c r="I5" s="184"/>
      <c r="J5" s="184"/>
      <c r="K5" s="184"/>
      <c r="L5" s="184"/>
      <c r="M5" s="184"/>
      <c r="N5" s="184"/>
      <c r="O5" s="184"/>
      <c r="P5" s="184"/>
    </row>
    <row r="6" spans="1:16" ht="15">
      <c r="A6" s="187" t="s">
        <v>265</v>
      </c>
      <c r="B6" s="5"/>
      <c r="C6" s="222"/>
      <c r="D6" s="223"/>
      <c r="E6" s="223"/>
      <c r="F6" s="223"/>
      <c r="G6" s="192"/>
      <c r="H6" s="192"/>
      <c r="I6" s="192"/>
      <c r="J6" s="192"/>
      <c r="K6" s="192"/>
      <c r="L6" s="192"/>
      <c r="M6" s="192"/>
      <c r="N6" s="192"/>
      <c r="O6" s="192"/>
      <c r="P6" s="192"/>
    </row>
    <row r="7" spans="1:16" ht="21">
      <c r="A7" s="308" t="s">
        <v>41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</row>
    <row r="8" spans="1:16" ht="15.75">
      <c r="A8" s="317" t="s">
        <v>216</v>
      </c>
      <c r="B8" s="317"/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  <c r="O8" s="317"/>
      <c r="P8" s="317"/>
    </row>
    <row r="9" spans="1:16" ht="18.75">
      <c r="A9" s="318" t="s">
        <v>189</v>
      </c>
      <c r="B9" s="318"/>
      <c r="C9" s="319"/>
      <c r="D9" s="320"/>
      <c r="E9" s="320"/>
      <c r="F9" s="320"/>
      <c r="G9" s="320"/>
      <c r="H9" s="320"/>
      <c r="I9" s="321" t="s">
        <v>61</v>
      </c>
      <c r="J9" s="321"/>
      <c r="K9" s="321"/>
      <c r="L9" s="321"/>
      <c r="M9" s="322"/>
      <c r="N9" s="322"/>
      <c r="O9" s="6" t="s">
        <v>88</v>
      </c>
      <c r="P9" s="4"/>
    </row>
    <row r="10" spans="1:16">
      <c r="A10" s="323"/>
      <c r="B10" s="323"/>
      <c r="C10" s="323"/>
      <c r="D10" s="323"/>
      <c r="E10" s="323"/>
      <c r="F10" s="323"/>
      <c r="G10" s="323"/>
      <c r="H10" s="323"/>
      <c r="I10" s="323"/>
      <c r="J10" s="323" t="s">
        <v>1</v>
      </c>
      <c r="K10" s="323"/>
      <c r="L10" s="7" t="s">
        <v>190</v>
      </c>
      <c r="M10" s="8" t="s">
        <v>0</v>
      </c>
      <c r="N10" s="9"/>
      <c r="O10" s="324"/>
      <c r="P10" s="324"/>
    </row>
    <row r="11" spans="1:16" ht="13.5" thickBot="1">
      <c r="A11" s="309"/>
      <c r="B11" s="309"/>
      <c r="C11" s="309"/>
      <c r="D11" s="309"/>
      <c r="E11" s="309"/>
      <c r="F11" s="309"/>
      <c r="G11" s="309"/>
      <c r="H11" s="309"/>
      <c r="I11" s="309"/>
      <c r="J11" s="309"/>
      <c r="K11" s="309"/>
      <c r="L11" s="309"/>
      <c r="M11" s="309"/>
      <c r="N11" s="309"/>
      <c r="O11" s="309"/>
      <c r="P11" s="309"/>
    </row>
    <row r="12" spans="1:16" ht="13.5" thickBot="1">
      <c r="A12" s="10" t="s">
        <v>2</v>
      </c>
      <c r="B12" s="11"/>
      <c r="C12" s="203"/>
      <c r="D12" s="224" t="s">
        <v>3</v>
      </c>
      <c r="E12" s="225" t="s">
        <v>4</v>
      </c>
      <c r="F12" s="310" t="s">
        <v>16</v>
      </c>
      <c r="G12" s="311"/>
      <c r="H12" s="311"/>
      <c r="I12" s="311"/>
      <c r="J12" s="311"/>
      <c r="K12" s="312"/>
      <c r="L12" s="17"/>
      <c r="M12" s="17"/>
      <c r="N12" s="17" t="s">
        <v>6</v>
      </c>
      <c r="O12" s="17" t="s">
        <v>5</v>
      </c>
      <c r="P12" s="18" t="s">
        <v>88</v>
      </c>
    </row>
    <row r="13" spans="1:16" ht="33.75">
      <c r="A13" s="12" t="s">
        <v>7</v>
      </c>
      <c r="B13" s="13" t="s">
        <v>35</v>
      </c>
      <c r="C13" s="204" t="s">
        <v>15</v>
      </c>
      <c r="D13" s="226" t="s">
        <v>8</v>
      </c>
      <c r="E13" s="227" t="s">
        <v>9</v>
      </c>
      <c r="F13" s="228" t="s">
        <v>17</v>
      </c>
      <c r="G13" s="10" t="s">
        <v>11</v>
      </c>
      <c r="H13" s="10" t="s">
        <v>19</v>
      </c>
      <c r="I13" s="10" t="s">
        <v>10</v>
      </c>
      <c r="J13" s="10" t="s">
        <v>20</v>
      </c>
      <c r="K13" s="10" t="s">
        <v>25</v>
      </c>
      <c r="L13" s="11" t="s">
        <v>21</v>
      </c>
      <c r="M13" s="10" t="s">
        <v>19</v>
      </c>
      <c r="N13" s="10" t="s">
        <v>10</v>
      </c>
      <c r="O13" s="10" t="s">
        <v>20</v>
      </c>
      <c r="P13" s="10" t="s">
        <v>25</v>
      </c>
    </row>
    <row r="14" spans="1:16">
      <c r="A14" s="12" t="s">
        <v>12</v>
      </c>
      <c r="B14" s="13"/>
      <c r="C14" s="204"/>
      <c r="D14" s="226"/>
      <c r="E14" s="227"/>
      <c r="F14" s="228" t="s">
        <v>26</v>
      </c>
      <c r="G14" s="12" t="s">
        <v>18</v>
      </c>
      <c r="H14" s="12" t="s">
        <v>23</v>
      </c>
      <c r="I14" s="12" t="s">
        <v>22</v>
      </c>
      <c r="J14" s="12" t="s">
        <v>24</v>
      </c>
      <c r="K14" s="12" t="s">
        <v>88</v>
      </c>
      <c r="L14" s="13" t="s">
        <v>27</v>
      </c>
      <c r="M14" s="12" t="s">
        <v>23</v>
      </c>
      <c r="N14" s="12" t="s">
        <v>22</v>
      </c>
      <c r="O14" s="12" t="s">
        <v>24</v>
      </c>
      <c r="P14" s="12" t="s">
        <v>88</v>
      </c>
    </row>
    <row r="15" spans="1:16" ht="13.5" thickBot="1">
      <c r="A15" s="14"/>
      <c r="B15" s="15"/>
      <c r="C15" s="205"/>
      <c r="D15" s="229"/>
      <c r="E15" s="230"/>
      <c r="F15" s="231" t="s">
        <v>28</v>
      </c>
      <c r="G15" s="14" t="s">
        <v>257</v>
      </c>
      <c r="H15" s="14" t="s">
        <v>88</v>
      </c>
      <c r="I15" s="14" t="s">
        <v>88</v>
      </c>
      <c r="J15" s="14" t="s">
        <v>88</v>
      </c>
      <c r="K15" s="14"/>
      <c r="L15" s="15" t="s">
        <v>28</v>
      </c>
      <c r="M15" s="14" t="s">
        <v>88</v>
      </c>
      <c r="N15" s="14" t="s">
        <v>88</v>
      </c>
      <c r="O15" s="14" t="s">
        <v>88</v>
      </c>
      <c r="P15" s="14"/>
    </row>
    <row r="16" spans="1:16" ht="13.5" thickBot="1">
      <c r="A16" s="76">
        <v>1</v>
      </c>
      <c r="B16" s="76">
        <v>2</v>
      </c>
      <c r="C16" s="206">
        <v>3</v>
      </c>
      <c r="D16" s="206">
        <v>4</v>
      </c>
      <c r="E16" s="232">
        <v>5</v>
      </c>
      <c r="F16" s="206">
        <v>6</v>
      </c>
      <c r="G16" s="76">
        <v>7</v>
      </c>
      <c r="H16" s="76">
        <v>8</v>
      </c>
      <c r="I16" s="76">
        <v>9</v>
      </c>
      <c r="J16" s="76">
        <v>10</v>
      </c>
      <c r="K16" s="76">
        <v>11</v>
      </c>
      <c r="L16" s="76">
        <v>12</v>
      </c>
      <c r="M16" s="76">
        <v>13</v>
      </c>
      <c r="N16" s="76">
        <v>14</v>
      </c>
      <c r="O16" s="76">
        <v>15</v>
      </c>
      <c r="P16" s="76">
        <v>16</v>
      </c>
    </row>
    <row r="17" spans="1:16" ht="15">
      <c r="A17" s="77"/>
      <c r="B17" s="78"/>
      <c r="C17" s="207" t="s">
        <v>217</v>
      </c>
      <c r="D17" s="233"/>
      <c r="E17" s="234"/>
      <c r="F17" s="207"/>
      <c r="G17" s="78"/>
      <c r="H17" s="78"/>
      <c r="I17" s="78"/>
      <c r="J17" s="78"/>
      <c r="K17" s="78"/>
      <c r="L17" s="78"/>
      <c r="M17" s="78"/>
      <c r="N17" s="78"/>
      <c r="O17" s="78"/>
      <c r="P17" s="79"/>
    </row>
    <row r="18" spans="1:16" ht="15">
      <c r="A18" s="44"/>
      <c r="B18" s="19"/>
      <c r="C18" s="22" t="s">
        <v>260</v>
      </c>
      <c r="D18" s="40"/>
      <c r="E18" s="41"/>
      <c r="F18" s="235"/>
      <c r="G18" s="37"/>
      <c r="H18" s="37"/>
      <c r="I18" s="37"/>
      <c r="J18" s="37"/>
      <c r="K18" s="37"/>
      <c r="L18" s="37"/>
      <c r="M18" s="37"/>
      <c r="N18" s="37"/>
      <c r="O18" s="37"/>
      <c r="P18" s="45"/>
    </row>
    <row r="19" spans="1:16" ht="15">
      <c r="A19" s="166">
        <v>1</v>
      </c>
      <c r="B19" s="132" t="s">
        <v>40</v>
      </c>
      <c r="C19" s="157" t="s">
        <v>220</v>
      </c>
      <c r="D19" s="236" t="s">
        <v>13</v>
      </c>
      <c r="E19" s="41">
        <v>2</v>
      </c>
      <c r="F19" s="235"/>
      <c r="G19" s="37"/>
      <c r="H19" s="37"/>
      <c r="I19" s="37"/>
      <c r="J19" s="37"/>
      <c r="K19" s="37"/>
      <c r="L19" s="37"/>
      <c r="M19" s="37"/>
      <c r="N19" s="37"/>
      <c r="O19" s="37"/>
      <c r="P19" s="45"/>
    </row>
    <row r="20" spans="1:16" ht="15">
      <c r="A20" s="166">
        <f>A19+1</f>
        <v>2</v>
      </c>
      <c r="B20" s="132" t="s">
        <v>40</v>
      </c>
      <c r="C20" s="157" t="s">
        <v>110</v>
      </c>
      <c r="D20" s="236" t="s">
        <v>13</v>
      </c>
      <c r="E20" s="41">
        <v>1</v>
      </c>
      <c r="F20" s="235"/>
      <c r="G20" s="37"/>
      <c r="H20" s="37"/>
      <c r="I20" s="37"/>
      <c r="J20" s="37"/>
      <c r="K20" s="37"/>
      <c r="L20" s="37"/>
      <c r="M20" s="37"/>
      <c r="N20" s="37"/>
      <c r="O20" s="37"/>
      <c r="P20" s="45"/>
    </row>
    <row r="21" spans="1:16" ht="15">
      <c r="A21" s="166">
        <f>A20+1</f>
        <v>3</v>
      </c>
      <c r="B21" s="132" t="s">
        <v>40</v>
      </c>
      <c r="C21" s="157" t="s">
        <v>111</v>
      </c>
      <c r="D21" s="236" t="s">
        <v>13</v>
      </c>
      <c r="E21" s="41">
        <v>1</v>
      </c>
      <c r="F21" s="235"/>
      <c r="G21" s="37"/>
      <c r="H21" s="37"/>
      <c r="I21" s="37"/>
      <c r="J21" s="37"/>
      <c r="K21" s="37"/>
      <c r="L21" s="37"/>
      <c r="M21" s="37"/>
      <c r="N21" s="37"/>
      <c r="O21" s="37"/>
      <c r="P21" s="45"/>
    </row>
    <row r="22" spans="1:16" ht="15">
      <c r="A22" s="166">
        <f>A21+1</f>
        <v>4</v>
      </c>
      <c r="B22" s="132" t="s">
        <v>40</v>
      </c>
      <c r="C22" s="157" t="s">
        <v>221</v>
      </c>
      <c r="D22" s="236" t="s">
        <v>42</v>
      </c>
      <c r="E22" s="41">
        <v>1</v>
      </c>
      <c r="F22" s="235"/>
      <c r="G22" s="37"/>
      <c r="H22" s="37"/>
      <c r="I22" s="37"/>
      <c r="J22" s="37"/>
      <c r="K22" s="37"/>
      <c r="L22" s="37"/>
      <c r="M22" s="37"/>
      <c r="N22" s="37"/>
      <c r="O22" s="37"/>
      <c r="P22" s="45"/>
    </row>
    <row r="23" spans="1:16" ht="15">
      <c r="A23" s="166">
        <f>A22+1</f>
        <v>5</v>
      </c>
      <c r="B23" s="132" t="s">
        <v>40</v>
      </c>
      <c r="C23" s="157" t="s">
        <v>239</v>
      </c>
      <c r="D23" s="236" t="s">
        <v>42</v>
      </c>
      <c r="E23" s="41">
        <v>98</v>
      </c>
      <c r="F23" s="235"/>
      <c r="G23" s="37"/>
      <c r="H23" s="37"/>
      <c r="I23" s="37"/>
      <c r="J23" s="37"/>
      <c r="K23" s="37"/>
      <c r="L23" s="37"/>
      <c r="M23" s="37"/>
      <c r="N23" s="37"/>
      <c r="O23" s="37"/>
      <c r="P23" s="45"/>
    </row>
    <row r="24" spans="1:16" ht="15">
      <c r="A24" s="166">
        <f t="shared" ref="A24:A87" si="0">A23+1</f>
        <v>6</v>
      </c>
      <c r="B24" s="132" t="s">
        <v>40</v>
      </c>
      <c r="C24" s="20" t="s">
        <v>218</v>
      </c>
      <c r="D24" s="175" t="s">
        <v>42</v>
      </c>
      <c r="E24" s="41">
        <v>65</v>
      </c>
      <c r="F24" s="159"/>
      <c r="G24" s="159"/>
      <c r="H24" s="159"/>
      <c r="I24" s="160"/>
      <c r="J24" s="161"/>
      <c r="K24" s="161"/>
      <c r="L24" s="162"/>
      <c r="M24" s="161"/>
      <c r="N24" s="161"/>
      <c r="O24" s="161"/>
      <c r="P24" s="193"/>
    </row>
    <row r="25" spans="1:16" ht="15">
      <c r="A25" s="166">
        <f t="shared" si="0"/>
        <v>7</v>
      </c>
      <c r="B25" s="132" t="s">
        <v>40</v>
      </c>
      <c r="C25" s="20" t="s">
        <v>109</v>
      </c>
      <c r="D25" s="175" t="s">
        <v>42</v>
      </c>
      <c r="E25" s="41">
        <v>65</v>
      </c>
      <c r="F25" s="159"/>
      <c r="G25" s="159"/>
      <c r="H25" s="159"/>
      <c r="I25" s="160"/>
      <c r="J25" s="161"/>
      <c r="K25" s="161"/>
      <c r="L25" s="162"/>
      <c r="M25" s="161"/>
      <c r="N25" s="161"/>
      <c r="O25" s="161"/>
      <c r="P25" s="193"/>
    </row>
    <row r="26" spans="1:16" ht="15">
      <c r="A26" s="166">
        <f t="shared" si="0"/>
        <v>8</v>
      </c>
      <c r="B26" s="132" t="s">
        <v>40</v>
      </c>
      <c r="C26" s="20" t="s">
        <v>272</v>
      </c>
      <c r="D26" s="175" t="s">
        <v>36</v>
      </c>
      <c r="E26" s="41">
        <v>37</v>
      </c>
      <c r="F26" s="159"/>
      <c r="G26" s="159"/>
      <c r="H26" s="159"/>
      <c r="I26" s="160"/>
      <c r="J26" s="161"/>
      <c r="K26" s="161"/>
      <c r="L26" s="162"/>
      <c r="M26" s="161"/>
      <c r="N26" s="161"/>
      <c r="O26" s="161"/>
      <c r="P26" s="193"/>
    </row>
    <row r="27" spans="1:16" ht="25.5">
      <c r="A27" s="166">
        <f t="shared" si="0"/>
        <v>9</v>
      </c>
      <c r="B27" s="132" t="s">
        <v>40</v>
      </c>
      <c r="C27" s="20" t="s">
        <v>153</v>
      </c>
      <c r="D27" s="175" t="s">
        <v>62</v>
      </c>
      <c r="E27" s="41">
        <v>1</v>
      </c>
      <c r="F27" s="82"/>
      <c r="G27" s="82"/>
      <c r="H27" s="82"/>
      <c r="I27" s="82"/>
      <c r="J27" s="83"/>
      <c r="K27" s="83"/>
      <c r="L27" s="84"/>
      <c r="M27" s="83"/>
      <c r="N27" s="83"/>
      <c r="O27" s="83"/>
      <c r="P27" s="118"/>
    </row>
    <row r="28" spans="1:16" ht="25.5">
      <c r="A28" s="166">
        <f t="shared" si="0"/>
        <v>10</v>
      </c>
      <c r="B28" s="132" t="s">
        <v>40</v>
      </c>
      <c r="C28" s="20" t="s">
        <v>155</v>
      </c>
      <c r="D28" s="175" t="s">
        <v>13</v>
      </c>
      <c r="E28" s="41">
        <v>14</v>
      </c>
      <c r="F28" s="82"/>
      <c r="G28" s="82"/>
      <c r="H28" s="82"/>
      <c r="I28" s="82"/>
      <c r="J28" s="83"/>
      <c r="K28" s="83"/>
      <c r="L28" s="84"/>
      <c r="M28" s="83"/>
      <c r="N28" s="83"/>
      <c r="O28" s="83"/>
      <c r="P28" s="118"/>
    </row>
    <row r="29" spans="1:16" ht="15">
      <c r="A29" s="166">
        <f t="shared" si="0"/>
        <v>11</v>
      </c>
      <c r="B29" s="132" t="s">
        <v>40</v>
      </c>
      <c r="C29" s="20" t="s">
        <v>271</v>
      </c>
      <c r="D29" s="175" t="s">
        <v>62</v>
      </c>
      <c r="E29" s="41">
        <v>1</v>
      </c>
      <c r="F29" s="159"/>
      <c r="G29" s="159"/>
      <c r="H29" s="160"/>
      <c r="I29" s="160"/>
      <c r="J29" s="161"/>
      <c r="K29" s="161"/>
      <c r="L29" s="162"/>
      <c r="M29" s="161"/>
      <c r="N29" s="161"/>
      <c r="O29" s="161"/>
      <c r="P29" s="193"/>
    </row>
    <row r="30" spans="1:16" ht="25.5">
      <c r="A30" s="166">
        <f t="shared" si="0"/>
        <v>12</v>
      </c>
      <c r="B30" s="132" t="s">
        <v>40</v>
      </c>
      <c r="C30" s="36" t="s">
        <v>154</v>
      </c>
      <c r="D30" s="175" t="s">
        <v>62</v>
      </c>
      <c r="E30" s="41">
        <v>2</v>
      </c>
      <c r="F30" s="82"/>
      <c r="G30" s="82"/>
      <c r="H30" s="82"/>
      <c r="I30" s="82"/>
      <c r="J30" s="83"/>
      <c r="K30" s="83"/>
      <c r="L30" s="84"/>
      <c r="M30" s="83"/>
      <c r="N30" s="83"/>
      <c r="O30" s="83"/>
      <c r="P30" s="118"/>
    </row>
    <row r="31" spans="1:16" ht="25.5">
      <c r="A31" s="166">
        <f t="shared" si="0"/>
        <v>13</v>
      </c>
      <c r="B31" s="132" t="s">
        <v>40</v>
      </c>
      <c r="C31" s="20" t="s">
        <v>274</v>
      </c>
      <c r="D31" s="175" t="s">
        <v>62</v>
      </c>
      <c r="E31" s="41">
        <v>2</v>
      </c>
      <c r="F31" s="82"/>
      <c r="G31" s="82"/>
      <c r="H31" s="82"/>
      <c r="I31" s="82"/>
      <c r="J31" s="83"/>
      <c r="K31" s="83"/>
      <c r="L31" s="84"/>
      <c r="M31" s="83"/>
      <c r="N31" s="83"/>
      <c r="O31" s="83"/>
      <c r="P31" s="118"/>
    </row>
    <row r="32" spans="1:16" ht="25.5">
      <c r="A32" s="166">
        <f t="shared" si="0"/>
        <v>14</v>
      </c>
      <c r="B32" s="132" t="s">
        <v>40</v>
      </c>
      <c r="C32" s="20" t="s">
        <v>219</v>
      </c>
      <c r="D32" s="175" t="s">
        <v>62</v>
      </c>
      <c r="E32" s="41">
        <v>6</v>
      </c>
      <c r="F32" s="82"/>
      <c r="G32" s="82"/>
      <c r="H32" s="82"/>
      <c r="I32" s="82"/>
      <c r="J32" s="83"/>
      <c r="K32" s="83"/>
      <c r="L32" s="84"/>
      <c r="M32" s="83"/>
      <c r="N32" s="83"/>
      <c r="O32" s="83"/>
      <c r="P32" s="118"/>
    </row>
    <row r="33" spans="1:16" ht="14.25" customHeight="1">
      <c r="A33" s="166">
        <f t="shared" si="0"/>
        <v>15</v>
      </c>
      <c r="B33" s="132" t="s">
        <v>40</v>
      </c>
      <c r="C33" s="20" t="s">
        <v>283</v>
      </c>
      <c r="D33" s="175" t="s">
        <v>62</v>
      </c>
      <c r="E33" s="41">
        <v>1</v>
      </c>
      <c r="F33" s="82"/>
      <c r="G33" s="82"/>
      <c r="H33" s="82"/>
      <c r="I33" s="82"/>
      <c r="J33" s="83"/>
      <c r="K33" s="83"/>
      <c r="L33" s="84"/>
      <c r="M33" s="83"/>
      <c r="N33" s="83"/>
      <c r="O33" s="83"/>
      <c r="P33" s="118"/>
    </row>
    <row r="34" spans="1:16" ht="14.25" customHeight="1">
      <c r="A34" s="166">
        <f t="shared" si="0"/>
        <v>16</v>
      </c>
      <c r="B34" s="132"/>
      <c r="C34" s="20" t="s">
        <v>284</v>
      </c>
      <c r="D34" s="175" t="s">
        <v>13</v>
      </c>
      <c r="E34" s="41">
        <v>3</v>
      </c>
      <c r="F34" s="82"/>
      <c r="G34" s="82"/>
      <c r="H34" s="82"/>
      <c r="I34" s="82"/>
      <c r="J34" s="83"/>
      <c r="K34" s="83"/>
      <c r="L34" s="84"/>
      <c r="M34" s="83"/>
      <c r="N34" s="83"/>
      <c r="O34" s="83"/>
      <c r="P34" s="118"/>
    </row>
    <row r="35" spans="1:16" ht="24.75" customHeight="1">
      <c r="A35" s="166">
        <f t="shared" si="0"/>
        <v>17</v>
      </c>
      <c r="B35" s="132" t="s">
        <v>40</v>
      </c>
      <c r="C35" s="20" t="s">
        <v>44</v>
      </c>
      <c r="D35" s="175" t="s">
        <v>45</v>
      </c>
      <c r="E35" s="41">
        <v>7</v>
      </c>
      <c r="F35" s="82"/>
      <c r="G35" s="82"/>
      <c r="H35" s="82"/>
      <c r="I35" s="82"/>
      <c r="J35" s="83"/>
      <c r="K35" s="83"/>
      <c r="L35" s="84"/>
      <c r="M35" s="83"/>
      <c r="N35" s="83"/>
      <c r="O35" s="83"/>
      <c r="P35" s="118"/>
    </row>
    <row r="36" spans="1:16" ht="15">
      <c r="A36" s="166"/>
      <c r="B36" s="132"/>
      <c r="C36" s="156" t="s">
        <v>267</v>
      </c>
      <c r="D36" s="175"/>
      <c r="E36" s="41"/>
      <c r="F36" s="82"/>
      <c r="G36" s="82"/>
      <c r="H36" s="82"/>
      <c r="I36" s="82"/>
      <c r="J36" s="83"/>
      <c r="K36" s="83"/>
      <c r="L36" s="84"/>
      <c r="M36" s="83"/>
      <c r="N36" s="83"/>
      <c r="O36" s="83"/>
      <c r="P36" s="118"/>
    </row>
    <row r="37" spans="1:16" ht="25.5">
      <c r="A37" s="166">
        <v>18</v>
      </c>
      <c r="B37" s="132" t="s">
        <v>40</v>
      </c>
      <c r="C37" s="157" t="s">
        <v>100</v>
      </c>
      <c r="D37" s="237" t="s">
        <v>82</v>
      </c>
      <c r="E37" s="41">
        <v>65</v>
      </c>
      <c r="F37" s="82"/>
      <c r="G37" s="82"/>
      <c r="H37" s="82"/>
      <c r="I37" s="82"/>
      <c r="J37" s="83"/>
      <c r="K37" s="83"/>
      <c r="L37" s="84"/>
      <c r="M37" s="83"/>
      <c r="N37" s="83"/>
      <c r="O37" s="83"/>
      <c r="P37" s="118"/>
    </row>
    <row r="38" spans="1:16" ht="15">
      <c r="A38" s="166">
        <f t="shared" si="0"/>
        <v>19</v>
      </c>
      <c r="B38" s="132" t="s">
        <v>40</v>
      </c>
      <c r="C38" s="177" t="s">
        <v>64</v>
      </c>
      <c r="D38" s="237" t="s">
        <v>13</v>
      </c>
      <c r="E38" s="41">
        <v>181</v>
      </c>
      <c r="F38" s="82"/>
      <c r="G38" s="82"/>
      <c r="H38" s="82"/>
      <c r="I38" s="82"/>
      <c r="J38" s="83"/>
      <c r="K38" s="83"/>
      <c r="L38" s="83"/>
      <c r="M38" s="83"/>
      <c r="N38" s="83"/>
      <c r="O38" s="83"/>
      <c r="P38" s="118"/>
    </row>
    <row r="39" spans="1:16" ht="15">
      <c r="A39" s="166">
        <f t="shared" si="0"/>
        <v>20</v>
      </c>
      <c r="B39" s="132" t="s">
        <v>40</v>
      </c>
      <c r="C39" s="177" t="s">
        <v>101</v>
      </c>
      <c r="D39" s="237" t="s">
        <v>13</v>
      </c>
      <c r="E39" s="41">
        <v>18</v>
      </c>
      <c r="F39" s="82"/>
      <c r="G39" s="82"/>
      <c r="H39" s="82"/>
      <c r="I39" s="82"/>
      <c r="J39" s="83"/>
      <c r="K39" s="83"/>
      <c r="L39" s="83"/>
      <c r="M39" s="83"/>
      <c r="N39" s="83"/>
      <c r="O39" s="83"/>
      <c r="P39" s="118"/>
    </row>
    <row r="40" spans="1:16" ht="15">
      <c r="A40" s="166">
        <f t="shared" si="0"/>
        <v>21</v>
      </c>
      <c r="B40" s="132" t="s">
        <v>40</v>
      </c>
      <c r="C40" s="177" t="s">
        <v>102</v>
      </c>
      <c r="D40" s="237" t="s">
        <v>13</v>
      </c>
      <c r="E40" s="41">
        <v>32</v>
      </c>
      <c r="F40" s="82"/>
      <c r="G40" s="82"/>
      <c r="H40" s="82"/>
      <c r="I40" s="82"/>
      <c r="J40" s="83"/>
      <c r="K40" s="83"/>
      <c r="L40" s="84"/>
      <c r="M40" s="83"/>
      <c r="N40" s="83"/>
      <c r="O40" s="83"/>
      <c r="P40" s="118"/>
    </row>
    <row r="41" spans="1:16" ht="15">
      <c r="A41" s="166">
        <f t="shared" si="0"/>
        <v>22</v>
      </c>
      <c r="B41" s="132" t="s">
        <v>40</v>
      </c>
      <c r="C41" s="177" t="s">
        <v>103</v>
      </c>
      <c r="D41" s="237" t="s">
        <v>13</v>
      </c>
      <c r="E41" s="41">
        <v>131</v>
      </c>
      <c r="F41" s="82"/>
      <c r="G41" s="82"/>
      <c r="H41" s="82"/>
      <c r="I41" s="82"/>
      <c r="J41" s="83"/>
      <c r="K41" s="83"/>
      <c r="L41" s="84"/>
      <c r="M41" s="83"/>
      <c r="N41" s="83"/>
      <c r="O41" s="83"/>
      <c r="P41" s="118"/>
    </row>
    <row r="42" spans="1:16" ht="15">
      <c r="A42" s="166">
        <f t="shared" si="0"/>
        <v>23</v>
      </c>
      <c r="B42" s="132" t="s">
        <v>40</v>
      </c>
      <c r="C42" s="177" t="s">
        <v>104</v>
      </c>
      <c r="D42" s="237" t="s">
        <v>13</v>
      </c>
      <c r="E42" s="41">
        <v>139</v>
      </c>
      <c r="F42" s="82"/>
      <c r="G42" s="82"/>
      <c r="H42" s="82"/>
      <c r="I42" s="82"/>
      <c r="J42" s="83"/>
      <c r="K42" s="83"/>
      <c r="L42" s="84"/>
      <c r="M42" s="83"/>
      <c r="N42" s="83"/>
      <c r="O42" s="83"/>
      <c r="P42" s="118"/>
    </row>
    <row r="43" spans="1:16" ht="15">
      <c r="A43" s="166">
        <f t="shared" si="0"/>
        <v>24</v>
      </c>
      <c r="B43" s="132" t="s">
        <v>40</v>
      </c>
      <c r="C43" s="177" t="s">
        <v>69</v>
      </c>
      <c r="D43" s="237" t="s">
        <v>13</v>
      </c>
      <c r="E43" s="41">
        <v>98</v>
      </c>
      <c r="F43" s="82"/>
      <c r="G43" s="82"/>
      <c r="H43" s="82"/>
      <c r="I43" s="82"/>
      <c r="J43" s="83"/>
      <c r="K43" s="83"/>
      <c r="L43" s="84"/>
      <c r="M43" s="83"/>
      <c r="N43" s="83"/>
      <c r="O43" s="83"/>
      <c r="P43" s="118"/>
    </row>
    <row r="44" spans="1:16" ht="15">
      <c r="A44" s="166">
        <f t="shared" si="0"/>
        <v>25</v>
      </c>
      <c r="B44" s="132" t="s">
        <v>40</v>
      </c>
      <c r="C44" s="177" t="s">
        <v>31</v>
      </c>
      <c r="D44" s="237" t="s">
        <v>222</v>
      </c>
      <c r="E44" s="41">
        <v>1</v>
      </c>
      <c r="F44" s="82"/>
      <c r="G44" s="82"/>
      <c r="H44" s="82"/>
      <c r="I44" s="82"/>
      <c r="J44" s="83"/>
      <c r="K44" s="83"/>
      <c r="L44" s="84"/>
      <c r="M44" s="83"/>
      <c r="N44" s="83"/>
      <c r="O44" s="83"/>
      <c r="P44" s="118"/>
    </row>
    <row r="45" spans="1:16" ht="15">
      <c r="A45" s="166"/>
      <c r="B45" s="132"/>
      <c r="C45" s="22" t="s">
        <v>151</v>
      </c>
      <c r="D45" s="175"/>
      <c r="E45" s="41"/>
      <c r="F45" s="238"/>
      <c r="G45" s="88"/>
      <c r="H45" s="27"/>
      <c r="I45" s="27"/>
      <c r="J45" s="27"/>
      <c r="K45" s="27"/>
      <c r="L45" s="88"/>
      <c r="M45" s="27"/>
      <c r="N45" s="27"/>
      <c r="O45" s="27"/>
      <c r="P45" s="48"/>
    </row>
    <row r="46" spans="1:16" ht="38.25">
      <c r="A46" s="166">
        <v>26</v>
      </c>
      <c r="B46" s="132" t="s">
        <v>40</v>
      </c>
      <c r="C46" s="157" t="s">
        <v>120</v>
      </c>
      <c r="D46" s="237" t="s">
        <v>82</v>
      </c>
      <c r="E46" s="41">
        <v>36</v>
      </c>
      <c r="F46" s="238"/>
      <c r="G46" s="88"/>
      <c r="H46" s="27"/>
      <c r="I46" s="27"/>
      <c r="J46" s="27"/>
      <c r="K46" s="27"/>
      <c r="L46" s="88"/>
      <c r="M46" s="27"/>
      <c r="N46" s="27"/>
      <c r="O46" s="27"/>
      <c r="P46" s="48"/>
    </row>
    <row r="47" spans="1:16" ht="15">
      <c r="A47" s="166">
        <f t="shared" si="0"/>
        <v>27</v>
      </c>
      <c r="B47" s="132" t="s">
        <v>40</v>
      </c>
      <c r="C47" s="177" t="s">
        <v>138</v>
      </c>
      <c r="D47" s="237" t="s">
        <v>42</v>
      </c>
      <c r="E47" s="41">
        <v>36</v>
      </c>
      <c r="F47" s="238"/>
      <c r="G47" s="88"/>
      <c r="H47" s="27"/>
      <c r="I47" s="27"/>
      <c r="J47" s="27"/>
      <c r="K47" s="27"/>
      <c r="L47" s="88"/>
      <c r="M47" s="27"/>
      <c r="N47" s="27"/>
      <c r="O47" s="27"/>
      <c r="P47" s="48"/>
    </row>
    <row r="48" spans="1:16" ht="15">
      <c r="A48" s="166">
        <f t="shared" si="0"/>
        <v>28</v>
      </c>
      <c r="B48" s="132" t="s">
        <v>40</v>
      </c>
      <c r="C48" s="177" t="s">
        <v>112</v>
      </c>
      <c r="D48" s="239" t="s">
        <v>113</v>
      </c>
      <c r="E48" s="240">
        <v>36</v>
      </c>
      <c r="F48" s="238"/>
      <c r="G48" s="88"/>
      <c r="H48" s="27"/>
      <c r="I48" s="27"/>
      <c r="J48" s="27"/>
      <c r="K48" s="27"/>
      <c r="L48" s="88"/>
      <c r="M48" s="27"/>
      <c r="N48" s="27"/>
      <c r="O48" s="27"/>
      <c r="P48" s="48"/>
    </row>
    <row r="49" spans="1:16" ht="15">
      <c r="A49" s="166">
        <f t="shared" si="0"/>
        <v>29</v>
      </c>
      <c r="B49" s="132" t="s">
        <v>40</v>
      </c>
      <c r="C49" s="177" t="s">
        <v>114</v>
      </c>
      <c r="D49" s="241" t="s">
        <v>82</v>
      </c>
      <c r="E49" s="240">
        <v>36</v>
      </c>
      <c r="F49" s="238"/>
      <c r="G49" s="88"/>
      <c r="H49" s="27"/>
      <c r="I49" s="27"/>
      <c r="J49" s="27"/>
      <c r="K49" s="27"/>
      <c r="L49" s="88"/>
      <c r="M49" s="27"/>
      <c r="N49" s="27"/>
      <c r="O49" s="27"/>
      <c r="P49" s="48"/>
    </row>
    <row r="50" spans="1:16" ht="15">
      <c r="A50" s="166">
        <f t="shared" si="0"/>
        <v>30</v>
      </c>
      <c r="B50" s="132" t="s">
        <v>40</v>
      </c>
      <c r="C50" s="177" t="s">
        <v>31</v>
      </c>
      <c r="D50" s="241" t="s">
        <v>42</v>
      </c>
      <c r="E50" s="240">
        <v>36</v>
      </c>
      <c r="F50" s="238"/>
      <c r="G50" s="88"/>
      <c r="H50" s="27"/>
      <c r="I50" s="27"/>
      <c r="J50" s="27"/>
      <c r="K50" s="27"/>
      <c r="L50" s="88"/>
      <c r="M50" s="27"/>
      <c r="N50" s="27"/>
      <c r="O50" s="27"/>
      <c r="P50" s="48"/>
    </row>
    <row r="51" spans="1:16" ht="38.25">
      <c r="A51" s="166">
        <f t="shared" si="0"/>
        <v>31</v>
      </c>
      <c r="B51" s="132" t="s">
        <v>40</v>
      </c>
      <c r="C51" s="208" t="s">
        <v>50</v>
      </c>
      <c r="D51" s="241" t="s">
        <v>82</v>
      </c>
      <c r="E51" s="109">
        <v>84</v>
      </c>
      <c r="F51" s="82"/>
      <c r="G51" s="97"/>
      <c r="H51" s="82"/>
      <c r="I51" s="97"/>
      <c r="J51" s="98"/>
      <c r="K51" s="98"/>
      <c r="L51" s="99"/>
      <c r="M51" s="98"/>
      <c r="N51" s="98"/>
      <c r="O51" s="98"/>
      <c r="P51" s="120"/>
    </row>
    <row r="52" spans="1:16" ht="15">
      <c r="A52" s="166">
        <f t="shared" si="0"/>
        <v>32</v>
      </c>
      <c r="B52" s="132" t="s">
        <v>40</v>
      </c>
      <c r="C52" s="209" t="s">
        <v>39</v>
      </c>
      <c r="D52" s="237" t="s">
        <v>32</v>
      </c>
      <c r="E52" s="41">
        <f>E51*0.25</f>
        <v>21</v>
      </c>
      <c r="F52" s="82"/>
      <c r="G52" s="97"/>
      <c r="H52" s="97"/>
      <c r="I52" s="97"/>
      <c r="J52" s="98"/>
      <c r="K52" s="98"/>
      <c r="L52" s="99"/>
      <c r="M52" s="98"/>
      <c r="N52" s="83"/>
      <c r="O52" s="98"/>
      <c r="P52" s="120"/>
    </row>
    <row r="53" spans="1:16" ht="15">
      <c r="A53" s="166">
        <f t="shared" si="0"/>
        <v>33</v>
      </c>
      <c r="B53" s="132" t="s">
        <v>40</v>
      </c>
      <c r="C53" s="209" t="s">
        <v>31</v>
      </c>
      <c r="D53" s="237" t="s">
        <v>82</v>
      </c>
      <c r="E53" s="41">
        <f>E51</f>
        <v>84</v>
      </c>
      <c r="F53" s="82"/>
      <c r="G53" s="97"/>
      <c r="H53" s="97"/>
      <c r="I53" s="97"/>
      <c r="J53" s="98"/>
      <c r="K53" s="98"/>
      <c r="L53" s="99"/>
      <c r="M53" s="98"/>
      <c r="N53" s="83"/>
      <c r="O53" s="98"/>
      <c r="P53" s="120"/>
    </row>
    <row r="54" spans="1:16" ht="25.5">
      <c r="A54" s="166">
        <f t="shared" si="0"/>
        <v>34</v>
      </c>
      <c r="B54" s="132" t="s">
        <v>40</v>
      </c>
      <c r="C54" s="20" t="s">
        <v>51</v>
      </c>
      <c r="D54" s="242" t="s">
        <v>42</v>
      </c>
      <c r="E54" s="109">
        <v>108</v>
      </c>
      <c r="F54" s="82"/>
      <c r="G54" s="97"/>
      <c r="H54" s="82"/>
      <c r="I54" s="97"/>
      <c r="J54" s="98"/>
      <c r="K54" s="98"/>
      <c r="L54" s="99"/>
      <c r="M54" s="98"/>
      <c r="N54" s="98"/>
      <c r="O54" s="98"/>
      <c r="P54" s="120"/>
    </row>
    <row r="55" spans="1:16" ht="15">
      <c r="A55" s="166">
        <f t="shared" si="0"/>
        <v>35</v>
      </c>
      <c r="B55" s="132" t="s">
        <v>40</v>
      </c>
      <c r="C55" s="209" t="s">
        <v>37</v>
      </c>
      <c r="D55" s="237" t="s">
        <v>32</v>
      </c>
      <c r="E55" s="41">
        <f>E54*0.25</f>
        <v>27</v>
      </c>
      <c r="F55" s="82"/>
      <c r="G55" s="97"/>
      <c r="H55" s="97"/>
      <c r="I55" s="97"/>
      <c r="J55" s="98"/>
      <c r="K55" s="98"/>
      <c r="L55" s="99"/>
      <c r="M55" s="98"/>
      <c r="N55" s="83"/>
      <c r="O55" s="98"/>
      <c r="P55" s="120"/>
    </row>
    <row r="56" spans="1:16" ht="15">
      <c r="A56" s="166">
        <f t="shared" si="0"/>
        <v>36</v>
      </c>
      <c r="B56" s="132" t="s">
        <v>40</v>
      </c>
      <c r="C56" s="209" t="s">
        <v>38</v>
      </c>
      <c r="D56" s="175" t="s">
        <v>47</v>
      </c>
      <c r="E56" s="41">
        <f>E54/10</f>
        <v>10.8</v>
      </c>
      <c r="F56" s="82"/>
      <c r="G56" s="82"/>
      <c r="H56" s="82"/>
      <c r="I56" s="82"/>
      <c r="J56" s="83"/>
      <c r="K56" s="83"/>
      <c r="L56" s="84"/>
      <c r="M56" s="83"/>
      <c r="N56" s="83"/>
      <c r="O56" s="83"/>
      <c r="P56" s="118"/>
    </row>
    <row r="57" spans="1:16" ht="15">
      <c r="A57" s="166">
        <f t="shared" si="0"/>
        <v>37</v>
      </c>
      <c r="B57" s="132" t="s">
        <v>40</v>
      </c>
      <c r="C57" s="209" t="s">
        <v>46</v>
      </c>
      <c r="D57" s="175" t="s">
        <v>47</v>
      </c>
      <c r="E57" s="41">
        <f>E54/15</f>
        <v>7.2</v>
      </c>
      <c r="F57" s="82"/>
      <c r="G57" s="82"/>
      <c r="H57" s="82"/>
      <c r="I57" s="82"/>
      <c r="J57" s="83"/>
      <c r="K57" s="83"/>
      <c r="L57" s="84"/>
      <c r="M57" s="83"/>
      <c r="N57" s="83"/>
      <c r="O57" s="83"/>
      <c r="P57" s="118"/>
    </row>
    <row r="58" spans="1:16" ht="13.5" customHeight="1">
      <c r="A58" s="166">
        <f t="shared" si="0"/>
        <v>38</v>
      </c>
      <c r="B58" s="132" t="s">
        <v>40</v>
      </c>
      <c r="C58" s="209" t="s">
        <v>48</v>
      </c>
      <c r="D58" s="175" t="s">
        <v>43</v>
      </c>
      <c r="E58" s="41">
        <v>1</v>
      </c>
      <c r="F58" s="82"/>
      <c r="G58" s="82"/>
      <c r="H58" s="82"/>
      <c r="I58" s="82"/>
      <c r="J58" s="83"/>
      <c r="K58" s="83"/>
      <c r="L58" s="84"/>
      <c r="M58" s="83"/>
      <c r="N58" s="83"/>
      <c r="O58" s="83"/>
      <c r="P58" s="118"/>
    </row>
    <row r="59" spans="1:16" ht="14.25" customHeight="1">
      <c r="A59" s="166">
        <f t="shared" si="0"/>
        <v>39</v>
      </c>
      <c r="B59" s="132" t="s">
        <v>40</v>
      </c>
      <c r="C59" s="209" t="s">
        <v>49</v>
      </c>
      <c r="D59" s="237" t="s">
        <v>82</v>
      </c>
      <c r="E59" s="41">
        <f>E54</f>
        <v>108</v>
      </c>
      <c r="F59" s="82"/>
      <c r="G59" s="97"/>
      <c r="H59" s="97"/>
      <c r="I59" s="97"/>
      <c r="J59" s="98"/>
      <c r="K59" s="98"/>
      <c r="L59" s="99"/>
      <c r="M59" s="98"/>
      <c r="N59" s="83"/>
      <c r="O59" s="98"/>
      <c r="P59" s="120"/>
    </row>
    <row r="60" spans="1:16" ht="15">
      <c r="A60" s="166">
        <f t="shared" si="0"/>
        <v>40</v>
      </c>
      <c r="B60" s="132" t="s">
        <v>40</v>
      </c>
      <c r="C60" s="20" t="s">
        <v>52</v>
      </c>
      <c r="D60" s="237" t="s">
        <v>82</v>
      </c>
      <c r="E60" s="41">
        <v>10</v>
      </c>
      <c r="F60" s="82"/>
      <c r="G60" s="97"/>
      <c r="H60" s="82"/>
      <c r="I60" s="97"/>
      <c r="J60" s="98"/>
      <c r="K60" s="98"/>
      <c r="L60" s="99"/>
      <c r="M60" s="98"/>
      <c r="N60" s="98"/>
      <c r="O60" s="98"/>
      <c r="P60" s="120"/>
    </row>
    <row r="61" spans="1:16" ht="15">
      <c r="A61" s="166">
        <f t="shared" si="0"/>
        <v>41</v>
      </c>
      <c r="B61" s="132" t="s">
        <v>40</v>
      </c>
      <c r="C61" s="209" t="s">
        <v>37</v>
      </c>
      <c r="D61" s="175" t="s">
        <v>32</v>
      </c>
      <c r="E61" s="41">
        <v>2.5</v>
      </c>
      <c r="F61" s="82"/>
      <c r="G61" s="97"/>
      <c r="H61" s="97"/>
      <c r="I61" s="97"/>
      <c r="J61" s="98"/>
      <c r="K61" s="98"/>
      <c r="L61" s="99"/>
      <c r="M61" s="98"/>
      <c r="N61" s="83"/>
      <c r="O61" s="98"/>
      <c r="P61" s="120"/>
    </row>
    <row r="62" spans="1:16" ht="15">
      <c r="A62" s="166">
        <f t="shared" si="0"/>
        <v>42</v>
      </c>
      <c r="B62" s="132" t="s">
        <v>40</v>
      </c>
      <c r="C62" s="20" t="s">
        <v>115</v>
      </c>
      <c r="D62" s="237" t="s">
        <v>82</v>
      </c>
      <c r="E62" s="41">
        <f>E60</f>
        <v>10</v>
      </c>
      <c r="F62" s="82"/>
      <c r="G62" s="97"/>
      <c r="H62" s="82"/>
      <c r="I62" s="97"/>
      <c r="J62" s="98"/>
      <c r="K62" s="98"/>
      <c r="L62" s="99"/>
      <c r="M62" s="98"/>
      <c r="N62" s="98"/>
      <c r="O62" s="98"/>
      <c r="P62" s="120"/>
    </row>
    <row r="63" spans="1:16" ht="25.5">
      <c r="A63" s="166">
        <f t="shared" si="0"/>
        <v>43</v>
      </c>
      <c r="B63" s="132" t="s">
        <v>40</v>
      </c>
      <c r="C63" s="209" t="s">
        <v>54</v>
      </c>
      <c r="D63" s="242" t="s">
        <v>32</v>
      </c>
      <c r="E63" s="109">
        <f>E62*0.4</f>
        <v>4</v>
      </c>
      <c r="F63" s="82"/>
      <c r="G63" s="97"/>
      <c r="H63" s="97"/>
      <c r="I63" s="97"/>
      <c r="J63" s="98"/>
      <c r="K63" s="98"/>
      <c r="L63" s="99"/>
      <c r="M63" s="98"/>
      <c r="N63" s="83"/>
      <c r="O63" s="98"/>
      <c r="P63" s="120"/>
    </row>
    <row r="64" spans="1:16" ht="15">
      <c r="A64" s="166">
        <f t="shared" si="0"/>
        <v>44</v>
      </c>
      <c r="B64" s="132" t="s">
        <v>40</v>
      </c>
      <c r="C64" s="243" t="s">
        <v>156</v>
      </c>
      <c r="D64" s="242" t="s">
        <v>42</v>
      </c>
      <c r="E64" s="109">
        <v>98</v>
      </c>
      <c r="F64" s="82"/>
      <c r="G64" s="97"/>
      <c r="H64" s="97"/>
      <c r="I64" s="97"/>
      <c r="J64" s="98"/>
      <c r="K64" s="98"/>
      <c r="L64" s="99"/>
      <c r="M64" s="98"/>
      <c r="N64" s="83"/>
      <c r="O64" s="98"/>
      <c r="P64" s="120"/>
    </row>
    <row r="65" spans="1:16" ht="15">
      <c r="A65" s="166">
        <f t="shared" si="0"/>
        <v>45</v>
      </c>
      <c r="B65" s="132" t="s">
        <v>40</v>
      </c>
      <c r="C65" s="209" t="s">
        <v>223</v>
      </c>
      <c r="D65" s="244" t="s">
        <v>42</v>
      </c>
      <c r="E65" s="245">
        <v>98</v>
      </c>
      <c r="F65" s="246"/>
      <c r="G65" s="174"/>
      <c r="H65" s="174"/>
      <c r="I65" s="174"/>
      <c r="J65" s="174"/>
      <c r="K65" s="174"/>
      <c r="L65" s="174"/>
      <c r="M65" s="174"/>
      <c r="N65" s="174"/>
      <c r="O65" s="174"/>
      <c r="P65" s="194"/>
    </row>
    <row r="66" spans="1:16" s="173" customFormat="1" ht="15">
      <c r="A66" s="166">
        <f t="shared" si="0"/>
        <v>46</v>
      </c>
      <c r="B66" s="132" t="s">
        <v>40</v>
      </c>
      <c r="C66" s="209" t="s">
        <v>158</v>
      </c>
      <c r="D66" s="247" t="s">
        <v>42</v>
      </c>
      <c r="E66" s="248">
        <v>98</v>
      </c>
      <c r="F66" s="249"/>
      <c r="G66" s="167"/>
      <c r="H66" s="167"/>
      <c r="I66" s="167"/>
      <c r="J66" s="168"/>
      <c r="K66" s="168"/>
      <c r="L66" s="170"/>
      <c r="M66" s="168"/>
      <c r="N66" s="171"/>
      <c r="O66" s="168"/>
      <c r="P66" s="172"/>
    </row>
    <row r="67" spans="1:16" ht="25.5">
      <c r="A67" s="166">
        <f t="shared" si="0"/>
        <v>47</v>
      </c>
      <c r="B67" s="132" t="s">
        <v>40</v>
      </c>
      <c r="C67" s="243" t="s">
        <v>224</v>
      </c>
      <c r="D67" s="247" t="s">
        <v>42</v>
      </c>
      <c r="E67" s="248">
        <v>98</v>
      </c>
      <c r="F67" s="82"/>
      <c r="G67" s="97"/>
      <c r="H67" s="97"/>
      <c r="I67" s="97"/>
      <c r="J67" s="98"/>
      <c r="K67" s="98"/>
      <c r="L67" s="99"/>
      <c r="M67" s="98"/>
      <c r="N67" s="83"/>
      <c r="O67" s="98"/>
      <c r="P67" s="120"/>
    </row>
    <row r="68" spans="1:16" ht="15">
      <c r="A68" s="166"/>
      <c r="B68" s="132"/>
      <c r="C68" s="22" t="s">
        <v>269</v>
      </c>
      <c r="D68" s="175"/>
      <c r="E68" s="41"/>
      <c r="F68" s="238"/>
      <c r="G68" s="88"/>
      <c r="H68" s="27"/>
      <c r="I68" s="27"/>
      <c r="J68" s="28"/>
      <c r="K68" s="175"/>
      <c r="L68" s="89"/>
      <c r="M68" s="28"/>
      <c r="N68" s="28"/>
      <c r="O68" s="28"/>
      <c r="P68" s="31"/>
    </row>
    <row r="69" spans="1:16" ht="38.25">
      <c r="A69" s="166">
        <v>48</v>
      </c>
      <c r="B69" s="132" t="s">
        <v>40</v>
      </c>
      <c r="C69" s="250" t="s">
        <v>225</v>
      </c>
      <c r="D69" s="251" t="s">
        <v>83</v>
      </c>
      <c r="E69" s="127">
        <v>13</v>
      </c>
      <c r="F69" s="82"/>
      <c r="G69" s="82"/>
      <c r="H69" s="82"/>
      <c r="I69" s="82"/>
      <c r="J69" s="83"/>
      <c r="K69" s="83"/>
      <c r="L69" s="84"/>
      <c r="M69" s="83"/>
      <c r="N69" s="83"/>
      <c r="O69" s="83"/>
      <c r="P69" s="118"/>
    </row>
    <row r="70" spans="1:16" ht="25.5">
      <c r="A70" s="166">
        <f t="shared" si="0"/>
        <v>49</v>
      </c>
      <c r="B70" s="132" t="s">
        <v>40</v>
      </c>
      <c r="C70" s="252" t="s">
        <v>116</v>
      </c>
      <c r="D70" s="253" t="s">
        <v>42</v>
      </c>
      <c r="E70" s="127">
        <v>65</v>
      </c>
      <c r="F70" s="254"/>
      <c r="G70" s="100"/>
      <c r="H70" s="101"/>
      <c r="I70" s="82"/>
      <c r="J70" s="102"/>
      <c r="K70" s="83"/>
      <c r="L70" s="103"/>
      <c r="M70" s="102"/>
      <c r="N70" s="83"/>
      <c r="O70" s="102"/>
      <c r="P70" s="118"/>
    </row>
    <row r="71" spans="1:16" ht="15">
      <c r="A71" s="166">
        <f t="shared" si="0"/>
        <v>50</v>
      </c>
      <c r="B71" s="132" t="s">
        <v>40</v>
      </c>
      <c r="C71" s="255" t="s">
        <v>117</v>
      </c>
      <c r="D71" s="253" t="s">
        <v>42</v>
      </c>
      <c r="E71" s="127">
        <v>65</v>
      </c>
      <c r="F71" s="254"/>
      <c r="G71" s="100"/>
      <c r="H71" s="101"/>
      <c r="I71" s="82"/>
      <c r="J71" s="102"/>
      <c r="K71" s="83"/>
      <c r="L71" s="103"/>
      <c r="M71" s="102"/>
      <c r="N71" s="83"/>
      <c r="O71" s="102"/>
      <c r="P71" s="118"/>
    </row>
    <row r="72" spans="1:16" ht="15">
      <c r="A72" s="166">
        <f t="shared" si="0"/>
        <v>51</v>
      </c>
      <c r="B72" s="132" t="s">
        <v>40</v>
      </c>
      <c r="C72" s="255" t="s">
        <v>31</v>
      </c>
      <c r="D72" s="253" t="s">
        <v>42</v>
      </c>
      <c r="E72" s="127">
        <v>65</v>
      </c>
      <c r="F72" s="254"/>
      <c r="G72" s="100"/>
      <c r="H72" s="101"/>
      <c r="I72" s="82"/>
      <c r="J72" s="102"/>
      <c r="K72" s="83"/>
      <c r="L72" s="103"/>
      <c r="M72" s="102"/>
      <c r="N72" s="83"/>
      <c r="O72" s="102"/>
      <c r="P72" s="118"/>
    </row>
    <row r="73" spans="1:16" ht="25.5">
      <c r="A73" s="166">
        <f t="shared" si="0"/>
        <v>52</v>
      </c>
      <c r="B73" s="132" t="s">
        <v>40</v>
      </c>
      <c r="C73" s="256" t="s">
        <v>118</v>
      </c>
      <c r="D73" s="257" t="s">
        <v>83</v>
      </c>
      <c r="E73" s="137">
        <v>65</v>
      </c>
      <c r="F73" s="82"/>
      <c r="G73" s="82"/>
      <c r="H73" s="82"/>
      <c r="I73" s="82"/>
      <c r="J73" s="83"/>
      <c r="K73" s="83"/>
      <c r="L73" s="84"/>
      <c r="M73" s="83"/>
      <c r="N73" s="83"/>
      <c r="O73" s="83"/>
      <c r="P73" s="118"/>
    </row>
    <row r="74" spans="1:16" ht="15">
      <c r="A74" s="166">
        <f t="shared" si="0"/>
        <v>53</v>
      </c>
      <c r="B74" s="132" t="s">
        <v>40</v>
      </c>
      <c r="C74" s="255" t="s">
        <v>119</v>
      </c>
      <c r="D74" s="258" t="s">
        <v>33</v>
      </c>
      <c r="E74" s="137">
        <v>416</v>
      </c>
      <c r="F74" s="254"/>
      <c r="G74" s="100"/>
      <c r="H74" s="101"/>
      <c r="I74" s="82"/>
      <c r="J74" s="102"/>
      <c r="K74" s="83"/>
      <c r="L74" s="103"/>
      <c r="M74" s="102"/>
      <c r="N74" s="83"/>
      <c r="O74" s="102"/>
      <c r="P74" s="118"/>
    </row>
    <row r="75" spans="1:16" ht="15">
      <c r="A75" s="166">
        <f t="shared" si="0"/>
        <v>54</v>
      </c>
      <c r="B75" s="132" t="s">
        <v>40</v>
      </c>
      <c r="C75" s="255" t="s">
        <v>31</v>
      </c>
      <c r="D75" s="258" t="s">
        <v>62</v>
      </c>
      <c r="E75" s="137">
        <v>1</v>
      </c>
      <c r="F75" s="254"/>
      <c r="G75" s="100"/>
      <c r="H75" s="101"/>
      <c r="I75" s="82"/>
      <c r="J75" s="102"/>
      <c r="K75" s="83"/>
      <c r="L75" s="103"/>
      <c r="M75" s="102"/>
      <c r="N75" s="83"/>
      <c r="O75" s="102"/>
      <c r="P75" s="118"/>
    </row>
    <row r="76" spans="1:16" ht="25.5">
      <c r="A76" s="166">
        <f t="shared" si="0"/>
        <v>55</v>
      </c>
      <c r="B76" s="132" t="s">
        <v>40</v>
      </c>
      <c r="C76" s="256" t="s">
        <v>90</v>
      </c>
      <c r="D76" s="257" t="s">
        <v>83</v>
      </c>
      <c r="E76" s="137">
        <f>E73</f>
        <v>65</v>
      </c>
      <c r="F76" s="82"/>
      <c r="G76" s="82"/>
      <c r="H76" s="82"/>
      <c r="I76" s="82"/>
      <c r="J76" s="83"/>
      <c r="K76" s="83"/>
      <c r="L76" s="84"/>
      <c r="M76" s="83"/>
      <c r="N76" s="83"/>
      <c r="O76" s="83"/>
      <c r="P76" s="118"/>
    </row>
    <row r="77" spans="1:16" ht="25.5">
      <c r="A77" s="166">
        <f t="shared" si="0"/>
        <v>56</v>
      </c>
      <c r="B77" s="132" t="s">
        <v>40</v>
      </c>
      <c r="C77" s="255" t="s">
        <v>226</v>
      </c>
      <c r="D77" s="253" t="s">
        <v>42</v>
      </c>
      <c r="E77" s="127">
        <f>E76*1.1</f>
        <v>71.5</v>
      </c>
      <c r="F77" s="254"/>
      <c r="G77" s="100"/>
      <c r="H77" s="101"/>
      <c r="I77" s="82"/>
      <c r="J77" s="102"/>
      <c r="K77" s="83"/>
      <c r="L77" s="103"/>
      <c r="M77" s="102"/>
      <c r="N77" s="83"/>
      <c r="O77" s="102"/>
      <c r="P77" s="118"/>
    </row>
    <row r="78" spans="1:16" ht="15">
      <c r="A78" s="166">
        <f t="shared" si="0"/>
        <v>57</v>
      </c>
      <c r="B78" s="132" t="s">
        <v>40</v>
      </c>
      <c r="C78" s="255" t="s">
        <v>55</v>
      </c>
      <c r="D78" s="253" t="s">
        <v>56</v>
      </c>
      <c r="E78" s="127">
        <f>E76*0.81</f>
        <v>52.65</v>
      </c>
      <c r="F78" s="254"/>
      <c r="G78" s="100"/>
      <c r="H78" s="101"/>
      <c r="I78" s="82"/>
      <c r="J78" s="102"/>
      <c r="K78" s="83"/>
      <c r="L78" s="103"/>
      <c r="M78" s="102"/>
      <c r="N78" s="83"/>
      <c r="O78" s="102"/>
      <c r="P78" s="118"/>
    </row>
    <row r="79" spans="1:16" ht="15">
      <c r="A79" s="166">
        <f t="shared" si="0"/>
        <v>58</v>
      </c>
      <c r="B79" s="132" t="s">
        <v>40</v>
      </c>
      <c r="C79" s="255" t="s">
        <v>57</v>
      </c>
      <c r="D79" s="253" t="s">
        <v>13</v>
      </c>
      <c r="E79" s="259">
        <v>2.95</v>
      </c>
      <c r="F79" s="254"/>
      <c r="G79" s="100"/>
      <c r="H79" s="101"/>
      <c r="I79" s="82"/>
      <c r="J79" s="102"/>
      <c r="K79" s="83"/>
      <c r="L79" s="103"/>
      <c r="M79" s="102"/>
      <c r="N79" s="83"/>
      <c r="O79" s="102"/>
      <c r="P79" s="118"/>
    </row>
    <row r="80" spans="1:16" ht="25.5">
      <c r="A80" s="166">
        <f t="shared" si="0"/>
        <v>59</v>
      </c>
      <c r="B80" s="132" t="s">
        <v>40</v>
      </c>
      <c r="C80" s="255" t="s">
        <v>58</v>
      </c>
      <c r="D80" s="260" t="s">
        <v>42</v>
      </c>
      <c r="E80" s="261">
        <f>E76</f>
        <v>65</v>
      </c>
      <c r="F80" s="254"/>
      <c r="G80" s="100"/>
      <c r="H80" s="101"/>
      <c r="I80" s="82"/>
      <c r="J80" s="102"/>
      <c r="K80" s="83"/>
      <c r="L80" s="103"/>
      <c r="M80" s="102"/>
      <c r="N80" s="83"/>
      <c r="O80" s="102"/>
      <c r="P80" s="118"/>
    </row>
    <row r="81" spans="1:16" ht="15">
      <c r="A81" s="166">
        <f t="shared" si="0"/>
        <v>60</v>
      </c>
      <c r="B81" s="132" t="s">
        <v>40</v>
      </c>
      <c r="C81" s="262" t="s">
        <v>34</v>
      </c>
      <c r="D81" s="251" t="s">
        <v>36</v>
      </c>
      <c r="E81" s="127">
        <v>37</v>
      </c>
      <c r="F81" s="82"/>
      <c r="G81" s="82"/>
      <c r="H81" s="82"/>
      <c r="I81" s="82"/>
      <c r="J81" s="83"/>
      <c r="K81" s="83"/>
      <c r="L81" s="84"/>
      <c r="M81" s="83"/>
      <c r="N81" s="83"/>
      <c r="O81" s="83"/>
      <c r="P81" s="118"/>
    </row>
    <row r="82" spans="1:16" ht="15">
      <c r="A82" s="166">
        <f t="shared" si="0"/>
        <v>61</v>
      </c>
      <c r="B82" s="132" t="s">
        <v>40</v>
      </c>
      <c r="C82" s="263" t="s">
        <v>59</v>
      </c>
      <c r="D82" s="251" t="s">
        <v>36</v>
      </c>
      <c r="E82" s="127">
        <f>E81</f>
        <v>37</v>
      </c>
      <c r="F82" s="254"/>
      <c r="G82" s="100"/>
      <c r="H82" s="101"/>
      <c r="I82" s="82"/>
      <c r="J82" s="102"/>
      <c r="K82" s="83"/>
      <c r="L82" s="103"/>
      <c r="M82" s="102"/>
      <c r="N82" s="83"/>
      <c r="O82" s="102"/>
      <c r="P82" s="118"/>
    </row>
    <row r="83" spans="1:16" ht="15">
      <c r="A83" s="166">
        <f t="shared" si="0"/>
        <v>62</v>
      </c>
      <c r="B83" s="132" t="s">
        <v>40</v>
      </c>
      <c r="C83" s="263" t="s">
        <v>60</v>
      </c>
      <c r="D83" s="251" t="s">
        <v>36</v>
      </c>
      <c r="E83" s="127">
        <f>E81</f>
        <v>37</v>
      </c>
      <c r="F83" s="254"/>
      <c r="G83" s="100"/>
      <c r="H83" s="101"/>
      <c r="I83" s="82"/>
      <c r="J83" s="102"/>
      <c r="K83" s="83"/>
      <c r="L83" s="103"/>
      <c r="M83" s="102"/>
      <c r="N83" s="83"/>
      <c r="O83" s="102"/>
      <c r="P83" s="118"/>
    </row>
    <row r="84" spans="1:16" ht="15">
      <c r="A84" s="166">
        <f t="shared" si="0"/>
        <v>63</v>
      </c>
      <c r="B84" s="132" t="s">
        <v>40</v>
      </c>
      <c r="C84" s="250" t="s">
        <v>227</v>
      </c>
      <c r="D84" s="251" t="s">
        <v>36</v>
      </c>
      <c r="E84" s="127">
        <v>3</v>
      </c>
      <c r="F84" s="254"/>
      <c r="G84" s="100"/>
      <c r="H84" s="101"/>
      <c r="I84" s="82"/>
      <c r="J84" s="102"/>
      <c r="K84" s="83"/>
      <c r="L84" s="103"/>
      <c r="M84" s="102"/>
      <c r="N84" s="83"/>
      <c r="O84" s="102"/>
      <c r="P84" s="118"/>
    </row>
    <row r="85" spans="1:16" ht="15">
      <c r="A85" s="166"/>
      <c r="B85" s="132"/>
      <c r="C85" s="22" t="s">
        <v>270</v>
      </c>
      <c r="D85" s="237"/>
      <c r="E85" s="41"/>
      <c r="F85" s="238"/>
      <c r="G85" s="88"/>
      <c r="H85" s="27"/>
      <c r="I85" s="27"/>
      <c r="J85" s="28"/>
      <c r="K85" s="175"/>
      <c r="L85" s="89"/>
      <c r="M85" s="28"/>
      <c r="N85" s="28"/>
      <c r="O85" s="28"/>
      <c r="P85" s="31"/>
    </row>
    <row r="86" spans="1:16" ht="25.5">
      <c r="A86" s="166">
        <v>64</v>
      </c>
      <c r="B86" s="132"/>
      <c r="C86" s="157" t="s">
        <v>285</v>
      </c>
      <c r="D86" s="237" t="s">
        <v>13</v>
      </c>
      <c r="E86" s="41">
        <v>3</v>
      </c>
      <c r="F86" s="238"/>
      <c r="G86" s="88"/>
      <c r="H86" s="27"/>
      <c r="I86" s="27"/>
      <c r="J86" s="28"/>
      <c r="K86" s="175"/>
      <c r="L86" s="89"/>
      <c r="M86" s="28"/>
      <c r="N86" s="28"/>
      <c r="O86" s="28"/>
      <c r="P86" s="31"/>
    </row>
    <row r="87" spans="1:16" ht="15">
      <c r="A87" s="166">
        <f t="shared" si="0"/>
        <v>65</v>
      </c>
      <c r="B87" s="132" t="s">
        <v>40</v>
      </c>
      <c r="C87" s="20" t="s">
        <v>91</v>
      </c>
      <c r="D87" s="175" t="s">
        <v>62</v>
      </c>
      <c r="E87" s="41">
        <v>6</v>
      </c>
      <c r="F87" s="82"/>
      <c r="G87" s="82"/>
      <c r="H87" s="82"/>
      <c r="I87" s="82"/>
      <c r="J87" s="83"/>
      <c r="K87" s="83"/>
      <c r="L87" s="84"/>
      <c r="M87" s="83"/>
      <c r="N87" s="83"/>
      <c r="O87" s="83"/>
      <c r="P87" s="118"/>
    </row>
    <row r="88" spans="1:16" ht="15">
      <c r="A88" s="166">
        <f t="shared" ref="A88:A105" si="1">A87+1</f>
        <v>66</v>
      </c>
      <c r="B88" s="132" t="s">
        <v>40</v>
      </c>
      <c r="C88" s="177" t="s">
        <v>105</v>
      </c>
      <c r="D88" s="175" t="s">
        <v>36</v>
      </c>
      <c r="E88" s="41">
        <v>20</v>
      </c>
      <c r="F88" s="82"/>
      <c r="G88" s="82"/>
      <c r="H88" s="82"/>
      <c r="I88" s="82"/>
      <c r="J88" s="83"/>
      <c r="K88" s="83"/>
      <c r="L88" s="84"/>
      <c r="M88" s="83"/>
      <c r="N88" s="83"/>
      <c r="O88" s="83"/>
      <c r="P88" s="118"/>
    </row>
    <row r="89" spans="1:16" ht="23.25" customHeight="1">
      <c r="A89" s="166">
        <f t="shared" si="1"/>
        <v>67</v>
      </c>
      <c r="B89" s="132" t="s">
        <v>40</v>
      </c>
      <c r="C89" s="177" t="s">
        <v>286</v>
      </c>
      <c r="D89" s="175" t="s">
        <v>13</v>
      </c>
      <c r="E89" s="41">
        <v>3</v>
      </c>
      <c r="F89" s="82"/>
      <c r="G89" s="85"/>
      <c r="H89" s="82"/>
      <c r="I89" s="82"/>
      <c r="J89" s="83"/>
      <c r="K89" s="83"/>
      <c r="L89" s="84"/>
      <c r="M89" s="83"/>
      <c r="N89" s="83"/>
      <c r="O89" s="83"/>
      <c r="P89" s="118"/>
    </row>
    <row r="90" spans="1:16" ht="12.75" customHeight="1">
      <c r="A90" s="166">
        <f t="shared" si="1"/>
        <v>68</v>
      </c>
      <c r="B90" s="132" t="s">
        <v>40</v>
      </c>
      <c r="C90" s="177" t="s">
        <v>92</v>
      </c>
      <c r="D90" s="175" t="s">
        <v>13</v>
      </c>
      <c r="E90" s="41">
        <v>3</v>
      </c>
      <c r="F90" s="82"/>
      <c r="G90" s="85"/>
      <c r="H90" s="82"/>
      <c r="I90" s="82"/>
      <c r="J90" s="83"/>
      <c r="K90" s="83"/>
      <c r="L90" s="84"/>
      <c r="M90" s="83"/>
      <c r="N90" s="83"/>
      <c r="O90" s="83"/>
      <c r="P90" s="118"/>
    </row>
    <row r="91" spans="1:16" s="153" customFormat="1" ht="12" customHeight="1">
      <c r="A91" s="166">
        <f t="shared" si="1"/>
        <v>69</v>
      </c>
      <c r="B91" s="132" t="s">
        <v>40</v>
      </c>
      <c r="C91" s="177" t="s">
        <v>93</v>
      </c>
      <c r="D91" s="175" t="s">
        <v>13</v>
      </c>
      <c r="E91" s="41">
        <v>3</v>
      </c>
      <c r="F91" s="150"/>
      <c r="G91" s="85"/>
      <c r="H91" s="150"/>
      <c r="I91" s="82"/>
      <c r="J91" s="151"/>
      <c r="K91" s="83"/>
      <c r="L91" s="152"/>
      <c r="M91" s="151"/>
      <c r="N91" s="83"/>
      <c r="O91" s="83"/>
      <c r="P91" s="118"/>
    </row>
    <row r="92" spans="1:16" s="153" customFormat="1" ht="12.75" customHeight="1">
      <c r="A92" s="166">
        <f t="shared" si="1"/>
        <v>70</v>
      </c>
      <c r="B92" s="132" t="s">
        <v>40</v>
      </c>
      <c r="C92" s="177" t="s">
        <v>94</v>
      </c>
      <c r="D92" s="175" t="s">
        <v>13</v>
      </c>
      <c r="E92" s="41">
        <v>3</v>
      </c>
      <c r="F92" s="150"/>
      <c r="G92" s="85"/>
      <c r="H92" s="150"/>
      <c r="I92" s="82"/>
      <c r="J92" s="151"/>
      <c r="K92" s="83"/>
      <c r="L92" s="152"/>
      <c r="M92" s="151"/>
      <c r="N92" s="83"/>
      <c r="O92" s="83"/>
      <c r="P92" s="118"/>
    </row>
    <row r="93" spans="1:16" s="153" customFormat="1" ht="12.75" customHeight="1">
      <c r="A93" s="166">
        <f t="shared" si="1"/>
        <v>71</v>
      </c>
      <c r="B93" s="132" t="s">
        <v>40</v>
      </c>
      <c r="C93" s="177" t="s">
        <v>229</v>
      </c>
      <c r="D93" s="175" t="s">
        <v>96</v>
      </c>
      <c r="E93" s="41">
        <v>3</v>
      </c>
      <c r="F93" s="150"/>
      <c r="G93" s="85"/>
      <c r="H93" s="150"/>
      <c r="I93" s="82"/>
      <c r="J93" s="151"/>
      <c r="K93" s="83"/>
      <c r="L93" s="152"/>
      <c r="M93" s="151"/>
      <c r="N93" s="83"/>
      <c r="O93" s="83"/>
      <c r="P93" s="118"/>
    </row>
    <row r="94" spans="1:16" s="153" customFormat="1" ht="57.75" customHeight="1">
      <c r="A94" s="166">
        <f t="shared" si="1"/>
        <v>72</v>
      </c>
      <c r="B94" s="132" t="s">
        <v>40</v>
      </c>
      <c r="C94" s="20" t="s">
        <v>230</v>
      </c>
      <c r="D94" s="175" t="s">
        <v>62</v>
      </c>
      <c r="E94" s="41">
        <v>2</v>
      </c>
      <c r="F94" s="150"/>
      <c r="G94" s="85"/>
      <c r="H94" s="150"/>
      <c r="I94" s="82"/>
      <c r="J94" s="151"/>
      <c r="K94" s="83"/>
      <c r="L94" s="152"/>
      <c r="M94" s="151"/>
      <c r="N94" s="83"/>
      <c r="O94" s="83"/>
      <c r="P94" s="118"/>
    </row>
    <row r="95" spans="1:16" s="153" customFormat="1" ht="108" customHeight="1">
      <c r="A95" s="166">
        <f t="shared" si="1"/>
        <v>73</v>
      </c>
      <c r="B95" s="132" t="s">
        <v>40</v>
      </c>
      <c r="C95" s="264" t="s">
        <v>228</v>
      </c>
      <c r="D95" s="175" t="s">
        <v>62</v>
      </c>
      <c r="E95" s="41">
        <v>1</v>
      </c>
      <c r="F95" s="150"/>
      <c r="G95" s="85"/>
      <c r="H95" s="150"/>
      <c r="I95" s="82"/>
      <c r="J95" s="151"/>
      <c r="K95" s="83"/>
      <c r="L95" s="152"/>
      <c r="M95" s="151"/>
      <c r="N95" s="83"/>
      <c r="O95" s="83"/>
      <c r="P95" s="118"/>
    </row>
    <row r="96" spans="1:16" s="153" customFormat="1" ht="61.5" customHeight="1">
      <c r="A96" s="166">
        <f t="shared" si="1"/>
        <v>74</v>
      </c>
      <c r="B96" s="132"/>
      <c r="C96" s="157" t="s">
        <v>292</v>
      </c>
      <c r="D96" s="175" t="s">
        <v>13</v>
      </c>
      <c r="E96" s="41">
        <v>1</v>
      </c>
      <c r="F96" s="150"/>
      <c r="G96" s="85"/>
      <c r="H96" s="150"/>
      <c r="I96" s="82"/>
      <c r="J96" s="151"/>
      <c r="K96" s="83"/>
      <c r="L96" s="152"/>
      <c r="M96" s="151"/>
      <c r="N96" s="83"/>
      <c r="O96" s="83"/>
      <c r="P96" s="118"/>
    </row>
    <row r="97" spans="1:16" s="153" customFormat="1" ht="12.75" customHeight="1">
      <c r="A97" s="166">
        <f t="shared" si="1"/>
        <v>75</v>
      </c>
      <c r="B97" s="132" t="s">
        <v>40</v>
      </c>
      <c r="C97" s="20" t="s">
        <v>99</v>
      </c>
      <c r="D97" s="175" t="s">
        <v>13</v>
      </c>
      <c r="E97" s="41">
        <v>1</v>
      </c>
      <c r="F97" s="150"/>
      <c r="G97" s="85"/>
      <c r="H97" s="150"/>
      <c r="I97" s="82"/>
      <c r="J97" s="151"/>
      <c r="K97" s="83"/>
      <c r="L97" s="152"/>
      <c r="M97" s="151"/>
      <c r="N97" s="83"/>
      <c r="O97" s="83"/>
      <c r="P97" s="118"/>
    </row>
    <row r="98" spans="1:16" s="153" customFormat="1" ht="12.75" customHeight="1">
      <c r="A98" s="166">
        <f t="shared" si="1"/>
        <v>76</v>
      </c>
      <c r="B98" s="132" t="s">
        <v>40</v>
      </c>
      <c r="C98" s="265" t="s">
        <v>232</v>
      </c>
      <c r="D98" s="175" t="s">
        <v>36</v>
      </c>
      <c r="E98" s="41">
        <v>10</v>
      </c>
      <c r="F98" s="150"/>
      <c r="G98" s="85"/>
      <c r="H98" s="150"/>
      <c r="I98" s="82"/>
      <c r="J98" s="151"/>
      <c r="K98" s="83"/>
      <c r="L98" s="152"/>
      <c r="M98" s="151"/>
      <c r="N98" s="83"/>
      <c r="O98" s="83"/>
      <c r="P98" s="118"/>
    </row>
    <row r="99" spans="1:16" ht="15">
      <c r="A99" s="166">
        <f t="shared" si="1"/>
        <v>77</v>
      </c>
      <c r="B99" s="132" t="s">
        <v>40</v>
      </c>
      <c r="C99" s="36" t="s">
        <v>97</v>
      </c>
      <c r="D99" s="128" t="s">
        <v>13</v>
      </c>
      <c r="E99" s="42">
        <v>4</v>
      </c>
      <c r="F99" s="82"/>
      <c r="G99" s="82"/>
      <c r="H99" s="82"/>
      <c r="I99" s="82"/>
      <c r="J99" s="83"/>
      <c r="K99" s="83"/>
      <c r="L99" s="84"/>
      <c r="M99" s="83"/>
      <c r="N99" s="83"/>
      <c r="O99" s="83"/>
      <c r="P99" s="118"/>
    </row>
    <row r="100" spans="1:16" ht="15">
      <c r="A100" s="166">
        <f t="shared" si="1"/>
        <v>78</v>
      </c>
      <c r="B100" s="132" t="s">
        <v>40</v>
      </c>
      <c r="C100" s="34" t="s">
        <v>98</v>
      </c>
      <c r="D100" s="266" t="s">
        <v>13</v>
      </c>
      <c r="E100" s="127">
        <v>8</v>
      </c>
      <c r="F100" s="82"/>
      <c r="G100" s="82"/>
      <c r="H100" s="82"/>
      <c r="I100" s="82"/>
      <c r="J100" s="83"/>
      <c r="K100" s="83"/>
      <c r="L100" s="84"/>
      <c r="M100" s="83"/>
      <c r="N100" s="83"/>
      <c r="O100" s="83"/>
      <c r="P100" s="118"/>
    </row>
    <row r="101" spans="1:16" ht="15">
      <c r="A101" s="166">
        <f t="shared" si="1"/>
        <v>79</v>
      </c>
      <c r="B101" s="132" t="s">
        <v>40</v>
      </c>
      <c r="C101" s="34" t="s">
        <v>121</v>
      </c>
      <c r="D101" s="128" t="s">
        <v>36</v>
      </c>
      <c r="E101" s="42">
        <v>105</v>
      </c>
      <c r="F101" s="85"/>
      <c r="G101" s="85"/>
      <c r="H101" s="82"/>
      <c r="I101" s="82"/>
      <c r="J101" s="86"/>
      <c r="K101" s="86"/>
      <c r="L101" s="87"/>
      <c r="M101" s="86"/>
      <c r="N101" s="86"/>
      <c r="O101" s="86"/>
      <c r="P101" s="119"/>
    </row>
    <row r="102" spans="1:16" ht="38.25">
      <c r="A102" s="166">
        <f t="shared" si="1"/>
        <v>80</v>
      </c>
      <c r="B102" s="132" t="s">
        <v>40</v>
      </c>
      <c r="C102" s="34" t="s">
        <v>231</v>
      </c>
      <c r="D102" s="128" t="s">
        <v>13</v>
      </c>
      <c r="E102" s="42">
        <v>14</v>
      </c>
      <c r="F102" s="85"/>
      <c r="G102" s="85"/>
      <c r="H102" s="82"/>
      <c r="I102" s="82"/>
      <c r="J102" s="86"/>
      <c r="K102" s="86"/>
      <c r="L102" s="87"/>
      <c r="M102" s="86"/>
      <c r="N102" s="86"/>
      <c r="O102" s="86"/>
      <c r="P102" s="119"/>
    </row>
    <row r="103" spans="1:16" ht="25.5">
      <c r="A103" s="166">
        <f t="shared" si="1"/>
        <v>81</v>
      </c>
      <c r="B103" s="132" t="s">
        <v>40</v>
      </c>
      <c r="C103" s="20" t="s">
        <v>275</v>
      </c>
      <c r="D103" s="128" t="s">
        <v>62</v>
      </c>
      <c r="E103" s="42">
        <v>2</v>
      </c>
      <c r="F103" s="85"/>
      <c r="G103" s="85"/>
      <c r="H103" s="82"/>
      <c r="I103" s="82"/>
      <c r="J103" s="86"/>
      <c r="K103" s="86"/>
      <c r="L103" s="87"/>
      <c r="M103" s="86"/>
      <c r="N103" s="86"/>
      <c r="O103" s="86"/>
      <c r="P103" s="119"/>
    </row>
    <row r="104" spans="1:16" ht="15">
      <c r="A104" s="166">
        <f t="shared" si="1"/>
        <v>82</v>
      </c>
      <c r="B104" s="132" t="s">
        <v>40</v>
      </c>
      <c r="C104" s="34" t="s">
        <v>107</v>
      </c>
      <c r="D104" s="128" t="s">
        <v>62</v>
      </c>
      <c r="E104" s="42">
        <v>1</v>
      </c>
      <c r="F104" s="85"/>
      <c r="G104" s="85"/>
      <c r="H104" s="82"/>
      <c r="I104" s="82"/>
      <c r="J104" s="86"/>
      <c r="K104" s="86"/>
      <c r="L104" s="87"/>
      <c r="M104" s="86"/>
      <c r="N104" s="86"/>
      <c r="O104" s="86"/>
      <c r="P104" s="119"/>
    </row>
    <row r="105" spans="1:16" ht="15">
      <c r="A105" s="166">
        <f t="shared" si="1"/>
        <v>83</v>
      </c>
      <c r="B105" s="132" t="s">
        <v>40</v>
      </c>
      <c r="C105" s="36" t="s">
        <v>160</v>
      </c>
      <c r="D105" s="128" t="s">
        <v>62</v>
      </c>
      <c r="E105" s="42">
        <v>2</v>
      </c>
      <c r="F105" s="85"/>
      <c r="G105" s="85"/>
      <c r="H105" s="82"/>
      <c r="I105" s="82"/>
      <c r="J105" s="86"/>
      <c r="K105" s="86"/>
      <c r="L105" s="87"/>
      <c r="M105" s="86"/>
      <c r="N105" s="86"/>
      <c r="O105" s="86"/>
      <c r="P105" s="119"/>
    </row>
    <row r="106" spans="1:16">
      <c r="A106" s="133"/>
      <c r="B106" s="134"/>
      <c r="C106" s="22" t="s">
        <v>29</v>
      </c>
      <c r="D106" s="129"/>
      <c r="E106" s="41"/>
      <c r="F106" s="25"/>
      <c r="G106" s="25"/>
      <c r="H106" s="23"/>
      <c r="I106" s="25"/>
      <c r="J106" s="23"/>
      <c r="K106" s="23"/>
      <c r="L106" s="113"/>
      <c r="M106" s="114"/>
      <c r="N106" s="114"/>
      <c r="O106" s="114"/>
      <c r="P106" s="123"/>
    </row>
    <row r="107" spans="1:16">
      <c r="A107" s="130"/>
      <c r="B107" s="132"/>
      <c r="C107" s="325" t="s">
        <v>161</v>
      </c>
      <c r="D107" s="325"/>
      <c r="E107" s="325"/>
      <c r="F107" s="325"/>
      <c r="G107" s="325"/>
      <c r="H107" s="325"/>
      <c r="I107" s="325"/>
      <c r="J107" s="325"/>
      <c r="K107" s="325"/>
      <c r="L107" s="111"/>
      <c r="M107" s="111"/>
      <c r="N107" s="125"/>
      <c r="O107" s="111"/>
      <c r="P107" s="112"/>
    </row>
    <row r="108" spans="1:16" ht="13.5" thickBot="1">
      <c r="A108" s="135"/>
      <c r="B108" s="136"/>
      <c r="C108" s="316" t="s">
        <v>14</v>
      </c>
      <c r="D108" s="316"/>
      <c r="E108" s="316"/>
      <c r="F108" s="316"/>
      <c r="G108" s="316"/>
      <c r="H108" s="316"/>
      <c r="I108" s="316"/>
      <c r="J108" s="316"/>
      <c r="K108" s="316"/>
      <c r="L108" s="126"/>
      <c r="M108" s="115"/>
      <c r="N108" s="115"/>
      <c r="O108" s="116"/>
      <c r="P108" s="124"/>
    </row>
    <row r="110" spans="1:16">
      <c r="C110" s="212"/>
    </row>
    <row r="112" spans="1:16">
      <c r="C112" s="212"/>
    </row>
    <row r="113" spans="1:9" ht="15">
      <c r="A113" s="3"/>
      <c r="B113" s="3"/>
      <c r="C113" s="214"/>
      <c r="D113" s="269"/>
      <c r="E113" s="270"/>
      <c r="F113" s="214"/>
      <c r="G113" s="2"/>
      <c r="H113" s="3"/>
      <c r="I113" s="3"/>
    </row>
  </sheetData>
  <mergeCells count="12">
    <mergeCell ref="A7:P7"/>
    <mergeCell ref="A11:P11"/>
    <mergeCell ref="F12:K12"/>
    <mergeCell ref="C107:K107"/>
    <mergeCell ref="C108:K108"/>
    <mergeCell ref="A8:P8"/>
    <mergeCell ref="A9:H9"/>
    <mergeCell ref="I9:L9"/>
    <mergeCell ref="M9:N9"/>
    <mergeCell ref="A10:I10"/>
    <mergeCell ref="J10:K10"/>
    <mergeCell ref="O10:P10"/>
  </mergeCells>
  <pageMargins left="0.53" right="0.17" top="1.02" bottom="0.26" header="0.27" footer="0.17"/>
  <pageSetup paperSize="9" scale="88" orientation="landscape" r:id="rId1"/>
  <headerFooter alignWithMargins="0"/>
  <rowBreaks count="2" manualBreakCount="2">
    <brk id="35" max="15" man="1"/>
    <brk id="69" max="1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4"/>
  <sheetViews>
    <sheetView topLeftCell="A2" zoomScale="130" zoomScaleNormal="130" zoomScaleSheetLayoutView="118" workbookViewId="0">
      <selection activeCell="A12" sqref="A12"/>
    </sheetView>
  </sheetViews>
  <sheetFormatPr defaultRowHeight="12.75"/>
  <cols>
    <col min="1" max="1" width="4.140625" style="1" customWidth="1"/>
    <col min="2" max="2" width="4.5703125" style="1" customWidth="1"/>
    <col min="3" max="3" width="40" style="211" customWidth="1"/>
    <col min="4" max="4" width="5.7109375" style="267" customWidth="1"/>
    <col min="5" max="5" width="8.42578125" style="268" customWidth="1"/>
    <col min="6" max="6" width="7.5703125" style="211" customWidth="1"/>
    <col min="7" max="7" width="7.7109375" style="1" customWidth="1"/>
    <col min="8" max="8" width="8.140625" style="1" customWidth="1"/>
    <col min="9" max="9" width="8.28515625" style="1" customWidth="1"/>
    <col min="10" max="10" width="7" style="1" customWidth="1"/>
    <col min="11" max="11" width="8.42578125" style="1" customWidth="1"/>
    <col min="12" max="12" width="9.28515625" style="1" customWidth="1"/>
    <col min="13" max="14" width="9.42578125" style="1" customWidth="1"/>
    <col min="15" max="15" width="8.7109375" style="1" customWidth="1"/>
    <col min="16" max="16" width="10" style="1" customWidth="1"/>
    <col min="17" max="17" width="9.28515625" style="1" bestFit="1" customWidth="1"/>
    <col min="18" max="16384" width="9.140625" style="1"/>
  </cols>
  <sheetData>
    <row r="1" spans="1:16">
      <c r="A1" s="3"/>
      <c r="B1" s="3"/>
      <c r="C1" s="201"/>
      <c r="D1" s="215"/>
      <c r="E1" s="216"/>
      <c r="F1" s="201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">
      <c r="A2" s="187" t="s">
        <v>277</v>
      </c>
      <c r="B2" s="189"/>
      <c r="C2" s="217"/>
      <c r="D2" s="217"/>
      <c r="E2" s="217"/>
      <c r="F2" s="217"/>
      <c r="G2" s="189"/>
      <c r="H2" s="189"/>
      <c r="I2" s="3"/>
      <c r="J2" s="3"/>
      <c r="K2" s="3"/>
      <c r="L2" s="3"/>
      <c r="M2" s="3"/>
      <c r="N2" s="3"/>
      <c r="O2" s="3"/>
      <c r="P2" s="3"/>
    </row>
    <row r="3" spans="1:16" ht="15">
      <c r="A3" s="200" t="s">
        <v>278</v>
      </c>
      <c r="B3" s="190"/>
      <c r="C3" s="218"/>
      <c r="D3" s="218"/>
      <c r="E3" s="219"/>
      <c r="F3" s="220"/>
      <c r="G3" s="191"/>
      <c r="H3" s="191"/>
      <c r="I3" s="3"/>
      <c r="J3" s="3"/>
      <c r="K3" s="3"/>
      <c r="L3" s="3"/>
      <c r="M3" s="3"/>
      <c r="N3" s="3"/>
      <c r="O3" s="3"/>
      <c r="P3" s="3"/>
    </row>
    <row r="4" spans="1:16" ht="15">
      <c r="A4" s="187" t="s">
        <v>279</v>
      </c>
      <c r="B4" s="180"/>
      <c r="C4" s="190"/>
      <c r="D4" s="190"/>
      <c r="E4" s="190"/>
      <c r="F4" s="190"/>
      <c r="G4" s="180"/>
      <c r="H4" s="180"/>
      <c r="I4" s="180"/>
      <c r="J4" s="180"/>
      <c r="K4" s="180"/>
      <c r="L4" s="180"/>
      <c r="M4" s="180"/>
      <c r="N4" s="180"/>
      <c r="O4" s="180"/>
      <c r="P4" s="180"/>
    </row>
    <row r="5" spans="1:16" ht="15">
      <c r="A5" s="187" t="s">
        <v>294</v>
      </c>
      <c r="B5" s="5"/>
      <c r="C5" s="221"/>
      <c r="D5" s="221"/>
      <c r="E5" s="221"/>
      <c r="F5" s="221"/>
      <c r="G5" s="184"/>
      <c r="H5" s="184"/>
      <c r="I5" s="184"/>
      <c r="J5" s="184"/>
      <c r="K5" s="184"/>
      <c r="L5" s="184"/>
      <c r="M5" s="184"/>
      <c r="N5" s="184"/>
      <c r="O5" s="184"/>
      <c r="P5" s="184"/>
    </row>
    <row r="6" spans="1:16" ht="15">
      <c r="A6" s="187" t="s">
        <v>265</v>
      </c>
      <c r="B6" s="5"/>
      <c r="C6" s="222"/>
      <c r="D6" s="223"/>
      <c r="E6" s="223"/>
      <c r="F6" s="223"/>
      <c r="G6" s="192"/>
      <c r="H6" s="192"/>
      <c r="I6" s="192"/>
      <c r="J6" s="192"/>
      <c r="K6" s="192"/>
      <c r="L6" s="192"/>
      <c r="M6" s="192"/>
      <c r="N6" s="192"/>
      <c r="O6" s="192"/>
      <c r="P6" s="192"/>
    </row>
    <row r="7" spans="1:16" ht="21">
      <c r="A7" s="308" t="s">
        <v>71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</row>
    <row r="8" spans="1:16" ht="15.75">
      <c r="A8" s="317" t="s">
        <v>233</v>
      </c>
      <c r="B8" s="317"/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  <c r="O8" s="317"/>
      <c r="P8" s="317"/>
    </row>
    <row r="9" spans="1:16" ht="18.75">
      <c r="A9" s="318" t="s">
        <v>189</v>
      </c>
      <c r="B9" s="318"/>
      <c r="C9" s="319"/>
      <c r="D9" s="320"/>
      <c r="E9" s="320"/>
      <c r="F9" s="320"/>
      <c r="G9" s="320"/>
      <c r="H9" s="320"/>
      <c r="I9" s="321" t="s">
        <v>61</v>
      </c>
      <c r="J9" s="321"/>
      <c r="K9" s="321"/>
      <c r="L9" s="321"/>
      <c r="M9" s="322"/>
      <c r="N9" s="322"/>
      <c r="O9" s="6" t="s">
        <v>88</v>
      </c>
      <c r="P9" s="4"/>
    </row>
    <row r="10" spans="1:16">
      <c r="A10" s="323"/>
      <c r="B10" s="323"/>
      <c r="C10" s="323"/>
      <c r="D10" s="323"/>
      <c r="E10" s="323"/>
      <c r="F10" s="323"/>
      <c r="G10" s="323"/>
      <c r="H10" s="323"/>
      <c r="I10" s="323"/>
      <c r="J10" s="323" t="s">
        <v>1</v>
      </c>
      <c r="K10" s="323"/>
      <c r="L10" s="7" t="s">
        <v>190</v>
      </c>
      <c r="M10" s="8" t="s">
        <v>0</v>
      </c>
      <c r="N10" s="9"/>
      <c r="O10" s="324"/>
      <c r="P10" s="324"/>
    </row>
    <row r="11" spans="1:16" ht="13.5" thickBot="1">
      <c r="A11" s="309"/>
      <c r="B11" s="309"/>
      <c r="C11" s="309"/>
      <c r="D11" s="309"/>
      <c r="E11" s="309"/>
      <c r="F11" s="309"/>
      <c r="G11" s="309"/>
      <c r="H11" s="309"/>
      <c r="I11" s="309"/>
      <c r="J11" s="309"/>
      <c r="K11" s="309"/>
      <c r="L11" s="309"/>
      <c r="M11" s="309"/>
      <c r="N11" s="309"/>
      <c r="O11" s="309"/>
      <c r="P11" s="309"/>
    </row>
    <row r="12" spans="1:16" ht="13.5" thickBot="1">
      <c r="A12" s="10" t="s">
        <v>2</v>
      </c>
      <c r="B12" s="11"/>
      <c r="C12" s="203"/>
      <c r="D12" s="224" t="s">
        <v>3</v>
      </c>
      <c r="E12" s="225" t="s">
        <v>4</v>
      </c>
      <c r="F12" s="310" t="s">
        <v>16</v>
      </c>
      <c r="G12" s="311"/>
      <c r="H12" s="311"/>
      <c r="I12" s="311"/>
      <c r="J12" s="311"/>
      <c r="K12" s="312"/>
      <c r="L12" s="17"/>
      <c r="M12" s="17"/>
      <c r="N12" s="17" t="s">
        <v>6</v>
      </c>
      <c r="O12" s="17" t="s">
        <v>5</v>
      </c>
      <c r="P12" s="18" t="s">
        <v>88</v>
      </c>
    </row>
    <row r="13" spans="1:16" ht="33.75">
      <c r="A13" s="12" t="s">
        <v>7</v>
      </c>
      <c r="B13" s="13" t="s">
        <v>35</v>
      </c>
      <c r="C13" s="204" t="s">
        <v>15</v>
      </c>
      <c r="D13" s="226" t="s">
        <v>8</v>
      </c>
      <c r="E13" s="227" t="s">
        <v>9</v>
      </c>
      <c r="F13" s="228" t="s">
        <v>17</v>
      </c>
      <c r="G13" s="10" t="s">
        <v>11</v>
      </c>
      <c r="H13" s="10" t="s">
        <v>19</v>
      </c>
      <c r="I13" s="10" t="s">
        <v>10</v>
      </c>
      <c r="J13" s="10" t="s">
        <v>20</v>
      </c>
      <c r="K13" s="10" t="s">
        <v>25</v>
      </c>
      <c r="L13" s="11" t="s">
        <v>21</v>
      </c>
      <c r="M13" s="10" t="s">
        <v>19</v>
      </c>
      <c r="N13" s="10" t="s">
        <v>10</v>
      </c>
      <c r="O13" s="10" t="s">
        <v>20</v>
      </c>
      <c r="P13" s="10" t="s">
        <v>25</v>
      </c>
    </row>
    <row r="14" spans="1:16">
      <c r="A14" s="12" t="s">
        <v>12</v>
      </c>
      <c r="B14" s="13"/>
      <c r="C14" s="204"/>
      <c r="D14" s="226"/>
      <c r="E14" s="227"/>
      <c r="F14" s="228" t="s">
        <v>26</v>
      </c>
      <c r="G14" s="12" t="s">
        <v>18</v>
      </c>
      <c r="H14" s="12" t="s">
        <v>23</v>
      </c>
      <c r="I14" s="12" t="s">
        <v>22</v>
      </c>
      <c r="J14" s="12" t="s">
        <v>24</v>
      </c>
      <c r="K14" s="12" t="s">
        <v>88</v>
      </c>
      <c r="L14" s="13" t="s">
        <v>27</v>
      </c>
      <c r="M14" s="12" t="s">
        <v>23</v>
      </c>
      <c r="N14" s="12" t="s">
        <v>22</v>
      </c>
      <c r="O14" s="12" t="s">
        <v>24</v>
      </c>
      <c r="P14" s="12" t="s">
        <v>88</v>
      </c>
    </row>
    <row r="15" spans="1:16" ht="13.5" thickBot="1">
      <c r="A15" s="14"/>
      <c r="B15" s="15"/>
      <c r="C15" s="205"/>
      <c r="D15" s="229"/>
      <c r="E15" s="230"/>
      <c r="F15" s="231" t="s">
        <v>28</v>
      </c>
      <c r="G15" s="14" t="s">
        <v>257</v>
      </c>
      <c r="H15" s="14" t="s">
        <v>88</v>
      </c>
      <c r="I15" s="14" t="s">
        <v>88</v>
      </c>
      <c r="J15" s="14" t="s">
        <v>88</v>
      </c>
      <c r="K15" s="14"/>
      <c r="L15" s="15" t="s">
        <v>28</v>
      </c>
      <c r="M15" s="14" t="s">
        <v>88</v>
      </c>
      <c r="N15" s="14" t="s">
        <v>88</v>
      </c>
      <c r="O15" s="14" t="s">
        <v>88</v>
      </c>
      <c r="P15" s="14"/>
    </row>
    <row r="16" spans="1:16" ht="13.5" thickBot="1">
      <c r="A16" s="76">
        <v>1</v>
      </c>
      <c r="B16" s="76">
        <v>2</v>
      </c>
      <c r="C16" s="206">
        <v>3</v>
      </c>
      <c r="D16" s="206">
        <v>4</v>
      </c>
      <c r="E16" s="232">
        <v>5</v>
      </c>
      <c r="F16" s="206">
        <v>6</v>
      </c>
      <c r="G16" s="76">
        <v>7</v>
      </c>
      <c r="H16" s="76">
        <v>8</v>
      </c>
      <c r="I16" s="76">
        <v>9</v>
      </c>
      <c r="J16" s="76">
        <v>10</v>
      </c>
      <c r="K16" s="76">
        <v>11</v>
      </c>
      <c r="L16" s="76">
        <v>12</v>
      </c>
      <c r="M16" s="76">
        <v>13</v>
      </c>
      <c r="N16" s="76">
        <v>14</v>
      </c>
      <c r="O16" s="76">
        <v>15</v>
      </c>
      <c r="P16" s="76">
        <v>16</v>
      </c>
    </row>
    <row r="17" spans="1:16" ht="15">
      <c r="A17" s="77"/>
      <c r="B17" s="78"/>
      <c r="C17" s="207" t="s">
        <v>251</v>
      </c>
      <c r="D17" s="233"/>
      <c r="E17" s="234"/>
      <c r="F17" s="207"/>
      <c r="G17" s="78"/>
      <c r="H17" s="78"/>
      <c r="I17" s="78"/>
      <c r="J17" s="78"/>
      <c r="K17" s="78"/>
      <c r="L17" s="78"/>
      <c r="M17" s="78"/>
      <c r="N17" s="78"/>
      <c r="O17" s="78"/>
      <c r="P17" s="79"/>
    </row>
    <row r="18" spans="1:16" ht="15">
      <c r="A18" s="44"/>
      <c r="B18" s="26"/>
      <c r="C18" s="22" t="s">
        <v>260</v>
      </c>
      <c r="D18" s="40"/>
      <c r="E18" s="41"/>
      <c r="F18" s="273"/>
      <c r="G18" s="37"/>
      <c r="H18" s="37"/>
      <c r="I18" s="37"/>
      <c r="J18" s="37"/>
      <c r="K18" s="43"/>
      <c r="L18" s="37"/>
      <c r="M18" s="37"/>
      <c r="N18" s="37"/>
      <c r="O18" s="37"/>
      <c r="P18" s="45"/>
    </row>
    <row r="19" spans="1:16" ht="15">
      <c r="A19" s="166">
        <v>1</v>
      </c>
      <c r="B19" s="131" t="s">
        <v>40</v>
      </c>
      <c r="C19" s="157" t="s">
        <v>108</v>
      </c>
      <c r="D19" s="236" t="s">
        <v>13</v>
      </c>
      <c r="E19" s="41">
        <v>1</v>
      </c>
      <c r="F19" s="235"/>
      <c r="G19" s="37"/>
      <c r="H19" s="37"/>
      <c r="I19" s="37"/>
      <c r="J19" s="37"/>
      <c r="K19" s="37"/>
      <c r="L19" s="37"/>
      <c r="M19" s="37"/>
      <c r="N19" s="37"/>
      <c r="O19" s="163"/>
      <c r="P19" s="164"/>
    </row>
    <row r="20" spans="1:16">
      <c r="A20" s="130">
        <f>A19+1</f>
        <v>2</v>
      </c>
      <c r="B20" s="131" t="s">
        <v>40</v>
      </c>
      <c r="C20" s="20" t="s">
        <v>272</v>
      </c>
      <c r="D20" s="175" t="s">
        <v>36</v>
      </c>
      <c r="E20" s="41">
        <v>15</v>
      </c>
      <c r="F20" s="159"/>
      <c r="G20" s="159"/>
      <c r="H20" s="159"/>
      <c r="I20" s="160"/>
      <c r="J20" s="161"/>
      <c r="K20" s="161"/>
      <c r="L20" s="162"/>
      <c r="M20" s="161"/>
      <c r="N20" s="161"/>
      <c r="O20" s="161"/>
      <c r="P20" s="193"/>
    </row>
    <row r="21" spans="1:16">
      <c r="A21" s="130">
        <f t="shared" ref="A21:A83" si="0">A20+1</f>
        <v>3</v>
      </c>
      <c r="B21" s="131" t="s">
        <v>40</v>
      </c>
      <c r="C21" s="20" t="s">
        <v>218</v>
      </c>
      <c r="D21" s="175" t="s">
        <v>42</v>
      </c>
      <c r="E21" s="41">
        <v>15.8</v>
      </c>
      <c r="F21" s="159"/>
      <c r="G21" s="159"/>
      <c r="H21" s="159"/>
      <c r="I21" s="160"/>
      <c r="J21" s="161"/>
      <c r="K21" s="161"/>
      <c r="L21" s="162"/>
      <c r="M21" s="161"/>
      <c r="N21" s="161"/>
      <c r="O21" s="161"/>
      <c r="P21" s="193"/>
    </row>
    <row r="22" spans="1:16">
      <c r="A22" s="130">
        <f t="shared" si="0"/>
        <v>4</v>
      </c>
      <c r="B22" s="131" t="s">
        <v>40</v>
      </c>
      <c r="C22" s="20" t="s">
        <v>109</v>
      </c>
      <c r="D22" s="175" t="s">
        <v>42</v>
      </c>
      <c r="E22" s="41">
        <v>15.8</v>
      </c>
      <c r="F22" s="159"/>
      <c r="G22" s="159"/>
      <c r="H22" s="159"/>
      <c r="I22" s="160"/>
      <c r="J22" s="161"/>
      <c r="K22" s="161"/>
      <c r="L22" s="162"/>
      <c r="M22" s="161"/>
      <c r="N22" s="161"/>
      <c r="O22" s="161"/>
      <c r="P22" s="193"/>
    </row>
    <row r="23" spans="1:16">
      <c r="A23" s="130">
        <f t="shared" si="0"/>
        <v>5</v>
      </c>
      <c r="B23" s="131" t="s">
        <v>40</v>
      </c>
      <c r="C23" s="20" t="s">
        <v>167</v>
      </c>
      <c r="D23" s="175" t="s">
        <v>13</v>
      </c>
      <c r="E23" s="41">
        <v>1</v>
      </c>
      <c r="F23" s="82"/>
      <c r="G23" s="82"/>
      <c r="H23" s="82"/>
      <c r="I23" s="82"/>
      <c r="J23" s="83"/>
      <c r="K23" s="83"/>
      <c r="L23" s="84"/>
      <c r="M23" s="83"/>
      <c r="N23" s="83"/>
      <c r="O23" s="83"/>
      <c r="P23" s="118"/>
    </row>
    <row r="24" spans="1:16">
      <c r="A24" s="130">
        <f t="shared" si="0"/>
        <v>6</v>
      </c>
      <c r="B24" s="131" t="s">
        <v>40</v>
      </c>
      <c r="C24" s="20" t="s">
        <v>240</v>
      </c>
      <c r="D24" s="175" t="s">
        <v>235</v>
      </c>
      <c r="E24" s="41">
        <v>5</v>
      </c>
      <c r="F24" s="82"/>
      <c r="G24" s="82"/>
      <c r="H24" s="82"/>
      <c r="I24" s="82"/>
      <c r="J24" s="83"/>
      <c r="K24" s="83"/>
      <c r="L24" s="84"/>
      <c r="M24" s="83"/>
      <c r="N24" s="83"/>
      <c r="O24" s="83"/>
      <c r="P24" s="118"/>
    </row>
    <row r="25" spans="1:16">
      <c r="A25" s="130">
        <f t="shared" si="0"/>
        <v>7</v>
      </c>
      <c r="B25" s="131" t="s">
        <v>40</v>
      </c>
      <c r="C25" s="20" t="s">
        <v>287</v>
      </c>
      <c r="D25" s="175" t="s">
        <v>13</v>
      </c>
      <c r="E25" s="41">
        <v>1</v>
      </c>
      <c r="F25" s="82"/>
      <c r="G25" s="82"/>
      <c r="H25" s="82"/>
      <c r="I25" s="82"/>
      <c r="J25" s="83"/>
      <c r="K25" s="83"/>
      <c r="L25" s="84"/>
      <c r="M25" s="83"/>
      <c r="N25" s="83"/>
      <c r="O25" s="83"/>
      <c r="P25" s="118"/>
    </row>
    <row r="26" spans="1:16" ht="14.25" customHeight="1">
      <c r="A26" s="130">
        <f t="shared" si="0"/>
        <v>8</v>
      </c>
      <c r="B26" s="131" t="s">
        <v>40</v>
      </c>
      <c r="C26" s="20" t="s">
        <v>155</v>
      </c>
      <c r="D26" s="175" t="s">
        <v>13</v>
      </c>
      <c r="E26" s="41">
        <v>2</v>
      </c>
      <c r="F26" s="82"/>
      <c r="G26" s="82"/>
      <c r="H26" s="82"/>
      <c r="I26" s="82"/>
      <c r="J26" s="83"/>
      <c r="K26" s="83"/>
      <c r="L26" s="84"/>
      <c r="M26" s="83"/>
      <c r="N26" s="83"/>
      <c r="O26" s="83"/>
      <c r="P26" s="118"/>
    </row>
    <row r="27" spans="1:16" ht="15" customHeight="1">
      <c r="A27" s="130">
        <f t="shared" si="0"/>
        <v>9</v>
      </c>
      <c r="B27" s="131" t="s">
        <v>40</v>
      </c>
      <c r="C27" s="20" t="s">
        <v>273</v>
      </c>
      <c r="D27" s="175" t="s">
        <v>235</v>
      </c>
      <c r="E27" s="41">
        <v>3</v>
      </c>
      <c r="F27" s="104"/>
      <c r="G27" s="105"/>
      <c r="H27" s="105"/>
      <c r="I27" s="105"/>
      <c r="J27" s="178"/>
      <c r="K27" s="106"/>
      <c r="L27" s="107"/>
      <c r="M27" s="106"/>
      <c r="N27" s="106"/>
      <c r="O27" s="106"/>
      <c r="P27" s="121"/>
    </row>
    <row r="28" spans="1:16">
      <c r="A28" s="130">
        <f t="shared" si="0"/>
        <v>10</v>
      </c>
      <c r="B28" s="131" t="s">
        <v>40</v>
      </c>
      <c r="C28" s="20" t="s">
        <v>271</v>
      </c>
      <c r="D28" s="175" t="s">
        <v>62</v>
      </c>
      <c r="E28" s="41">
        <v>1</v>
      </c>
      <c r="F28" s="90"/>
      <c r="G28" s="91"/>
      <c r="H28" s="92"/>
      <c r="I28" s="92"/>
      <c r="J28" s="95"/>
      <c r="K28" s="93"/>
      <c r="L28" s="94"/>
      <c r="M28" s="93"/>
      <c r="N28" s="93"/>
      <c r="O28" s="93"/>
      <c r="P28" s="122"/>
    </row>
    <row r="29" spans="1:16" ht="25.5">
      <c r="A29" s="130">
        <f t="shared" si="0"/>
        <v>11</v>
      </c>
      <c r="B29" s="131" t="s">
        <v>40</v>
      </c>
      <c r="C29" s="36" t="s">
        <v>168</v>
      </c>
      <c r="D29" s="175" t="s">
        <v>62</v>
      </c>
      <c r="E29" s="41">
        <v>1</v>
      </c>
      <c r="F29" s="82"/>
      <c r="G29" s="82"/>
      <c r="H29" s="82"/>
      <c r="I29" s="82"/>
      <c r="J29" s="83"/>
      <c r="K29" s="83"/>
      <c r="L29" s="84"/>
      <c r="M29" s="83"/>
      <c r="N29" s="83"/>
      <c r="O29" s="83"/>
      <c r="P29" s="118"/>
    </row>
    <row r="30" spans="1:16">
      <c r="A30" s="130">
        <f t="shared" si="0"/>
        <v>12</v>
      </c>
      <c r="B30" s="131" t="s">
        <v>40</v>
      </c>
      <c r="C30" s="20" t="s">
        <v>276</v>
      </c>
      <c r="D30" s="175" t="s">
        <v>62</v>
      </c>
      <c r="E30" s="41">
        <v>1</v>
      </c>
      <c r="F30" s="82"/>
      <c r="G30" s="82"/>
      <c r="H30" s="82"/>
      <c r="I30" s="82"/>
      <c r="J30" s="83"/>
      <c r="K30" s="83"/>
      <c r="L30" s="84"/>
      <c r="M30" s="83"/>
      <c r="N30" s="83"/>
      <c r="O30" s="83"/>
      <c r="P30" s="118"/>
    </row>
    <row r="31" spans="1:16">
      <c r="A31" s="130">
        <f t="shared" si="0"/>
        <v>13</v>
      </c>
      <c r="B31" s="131" t="s">
        <v>40</v>
      </c>
      <c r="C31" s="20" t="s">
        <v>236</v>
      </c>
      <c r="D31" s="175" t="s">
        <v>13</v>
      </c>
      <c r="E31" s="41">
        <v>1</v>
      </c>
      <c r="F31" s="82"/>
      <c r="G31" s="82"/>
      <c r="H31" s="82"/>
      <c r="I31" s="82"/>
      <c r="J31" s="83"/>
      <c r="K31" s="83"/>
      <c r="L31" s="84"/>
      <c r="M31" s="83"/>
      <c r="N31" s="83"/>
      <c r="O31" s="83"/>
      <c r="P31" s="118"/>
    </row>
    <row r="32" spans="1:16" ht="14.25" customHeight="1">
      <c r="A32" s="130">
        <f t="shared" si="0"/>
        <v>14</v>
      </c>
      <c r="B32" s="131" t="s">
        <v>40</v>
      </c>
      <c r="C32" s="20" t="s">
        <v>283</v>
      </c>
      <c r="D32" s="175" t="s">
        <v>62</v>
      </c>
      <c r="E32" s="41">
        <v>1</v>
      </c>
      <c r="F32" s="82"/>
      <c r="G32" s="82"/>
      <c r="H32" s="82"/>
      <c r="I32" s="82"/>
      <c r="J32" s="83"/>
      <c r="K32" s="83"/>
      <c r="L32" s="84"/>
      <c r="M32" s="83"/>
      <c r="N32" s="83"/>
      <c r="O32" s="83"/>
      <c r="P32" s="118"/>
    </row>
    <row r="33" spans="1:16" ht="14.25" customHeight="1">
      <c r="A33" s="130">
        <f t="shared" si="0"/>
        <v>15</v>
      </c>
      <c r="B33" s="131" t="s">
        <v>40</v>
      </c>
      <c r="C33" s="20" t="s">
        <v>169</v>
      </c>
      <c r="D33" s="175" t="s">
        <v>42</v>
      </c>
      <c r="E33" s="41">
        <v>2</v>
      </c>
      <c r="F33" s="82"/>
      <c r="G33" s="82"/>
      <c r="H33" s="82"/>
      <c r="I33" s="82"/>
      <c r="J33" s="83"/>
      <c r="K33" s="83"/>
      <c r="L33" s="84"/>
      <c r="M33" s="83"/>
      <c r="N33" s="83"/>
      <c r="O33" s="83"/>
      <c r="P33" s="118"/>
    </row>
    <row r="34" spans="1:16" ht="14.25" customHeight="1">
      <c r="A34" s="130">
        <f t="shared" si="0"/>
        <v>16</v>
      </c>
      <c r="B34" s="131" t="s">
        <v>40</v>
      </c>
      <c r="C34" s="20" t="s">
        <v>238</v>
      </c>
      <c r="D34" s="236" t="s">
        <v>42</v>
      </c>
      <c r="E34" s="41">
        <v>50</v>
      </c>
      <c r="F34" s="82"/>
      <c r="G34" s="82"/>
      <c r="H34" s="82"/>
      <c r="I34" s="82"/>
      <c r="J34" s="83"/>
      <c r="K34" s="83"/>
      <c r="L34" s="84"/>
      <c r="M34" s="83"/>
      <c r="N34" s="83"/>
      <c r="O34" s="83"/>
      <c r="P34" s="118"/>
    </row>
    <row r="35" spans="1:16">
      <c r="A35" s="130">
        <f t="shared" si="0"/>
        <v>17</v>
      </c>
      <c r="B35" s="131" t="s">
        <v>40</v>
      </c>
      <c r="C35" s="20" t="s">
        <v>44</v>
      </c>
      <c r="D35" s="175" t="s">
        <v>45</v>
      </c>
      <c r="E35" s="41">
        <v>7</v>
      </c>
      <c r="F35" s="82"/>
      <c r="G35" s="82"/>
      <c r="H35" s="82"/>
      <c r="I35" s="82"/>
      <c r="J35" s="83"/>
      <c r="K35" s="83"/>
      <c r="L35" s="84"/>
      <c r="M35" s="83"/>
      <c r="N35" s="83"/>
      <c r="O35" s="83"/>
      <c r="P35" s="118"/>
    </row>
    <row r="36" spans="1:16">
      <c r="A36" s="130"/>
      <c r="B36" s="131"/>
      <c r="C36" s="156" t="s">
        <v>267</v>
      </c>
      <c r="D36" s="175"/>
      <c r="E36" s="41"/>
      <c r="F36" s="155"/>
      <c r="G36" s="82"/>
      <c r="H36" s="82"/>
      <c r="I36" s="82"/>
      <c r="J36" s="83"/>
      <c r="K36" s="83"/>
      <c r="L36" s="84"/>
      <c r="M36" s="83"/>
      <c r="N36" s="83"/>
      <c r="O36" s="83"/>
      <c r="P36" s="118"/>
    </row>
    <row r="37" spans="1:16" ht="25.5">
      <c r="A37" s="130">
        <v>18</v>
      </c>
      <c r="B37" s="131" t="s">
        <v>40</v>
      </c>
      <c r="C37" s="157" t="s">
        <v>100</v>
      </c>
      <c r="D37" s="237" t="s">
        <v>82</v>
      </c>
      <c r="E37" s="41">
        <v>16</v>
      </c>
      <c r="F37" s="155"/>
      <c r="G37" s="82"/>
      <c r="H37" s="82"/>
      <c r="I37" s="82"/>
      <c r="J37" s="83"/>
      <c r="K37" s="83"/>
      <c r="L37" s="84"/>
      <c r="M37" s="83"/>
      <c r="N37" s="83"/>
      <c r="O37" s="83"/>
      <c r="P37" s="118"/>
    </row>
    <row r="38" spans="1:16">
      <c r="A38" s="130">
        <f t="shared" si="0"/>
        <v>19</v>
      </c>
      <c r="B38" s="131" t="s">
        <v>40</v>
      </c>
      <c r="C38" s="158" t="s">
        <v>64</v>
      </c>
      <c r="D38" s="237" t="s">
        <v>13</v>
      </c>
      <c r="E38" s="41">
        <v>48</v>
      </c>
      <c r="F38" s="155"/>
      <c r="G38" s="82"/>
      <c r="H38" s="82"/>
      <c r="I38" s="82"/>
      <c r="J38" s="83"/>
      <c r="K38" s="83"/>
      <c r="L38" s="83"/>
      <c r="M38" s="83"/>
      <c r="N38" s="83"/>
      <c r="O38" s="83"/>
      <c r="P38" s="118"/>
    </row>
    <row r="39" spans="1:16">
      <c r="A39" s="130">
        <f t="shared" si="0"/>
        <v>20</v>
      </c>
      <c r="B39" s="131" t="s">
        <v>40</v>
      </c>
      <c r="C39" s="158" t="s">
        <v>101</v>
      </c>
      <c r="D39" s="237" t="s">
        <v>13</v>
      </c>
      <c r="E39" s="41">
        <v>8</v>
      </c>
      <c r="F39" s="155"/>
      <c r="G39" s="82"/>
      <c r="H39" s="82"/>
      <c r="I39" s="82"/>
      <c r="J39" s="83"/>
      <c r="K39" s="83"/>
      <c r="L39" s="83"/>
      <c r="M39" s="83"/>
      <c r="N39" s="83"/>
      <c r="O39" s="83"/>
      <c r="P39" s="118"/>
    </row>
    <row r="40" spans="1:16">
      <c r="A40" s="130">
        <f t="shared" si="0"/>
        <v>21</v>
      </c>
      <c r="B40" s="131" t="s">
        <v>40</v>
      </c>
      <c r="C40" s="158" t="s">
        <v>102</v>
      </c>
      <c r="D40" s="237" t="s">
        <v>13</v>
      </c>
      <c r="E40" s="41">
        <v>9</v>
      </c>
      <c r="F40" s="155"/>
      <c r="G40" s="82"/>
      <c r="H40" s="82"/>
      <c r="I40" s="82"/>
      <c r="J40" s="83"/>
      <c r="K40" s="83"/>
      <c r="L40" s="84"/>
      <c r="M40" s="83"/>
      <c r="N40" s="83"/>
      <c r="O40" s="83"/>
      <c r="P40" s="118"/>
    </row>
    <row r="41" spans="1:16">
      <c r="A41" s="130">
        <f t="shared" si="0"/>
        <v>22</v>
      </c>
      <c r="B41" s="131" t="s">
        <v>40</v>
      </c>
      <c r="C41" s="158" t="s">
        <v>103</v>
      </c>
      <c r="D41" s="237" t="s">
        <v>13</v>
      </c>
      <c r="E41" s="41">
        <v>35</v>
      </c>
      <c r="F41" s="155"/>
      <c r="G41" s="82"/>
      <c r="H41" s="82"/>
      <c r="I41" s="82"/>
      <c r="J41" s="83"/>
      <c r="K41" s="83"/>
      <c r="L41" s="84"/>
      <c r="M41" s="83"/>
      <c r="N41" s="83"/>
      <c r="O41" s="83"/>
      <c r="P41" s="118"/>
    </row>
    <row r="42" spans="1:16">
      <c r="A42" s="130">
        <f t="shared" si="0"/>
        <v>23</v>
      </c>
      <c r="B42" s="131" t="s">
        <v>40</v>
      </c>
      <c r="C42" s="158" t="s">
        <v>104</v>
      </c>
      <c r="D42" s="237" t="s">
        <v>13</v>
      </c>
      <c r="E42" s="41">
        <v>37</v>
      </c>
      <c r="F42" s="155"/>
      <c r="G42" s="82"/>
      <c r="H42" s="82"/>
      <c r="I42" s="82"/>
      <c r="J42" s="83"/>
      <c r="K42" s="83"/>
      <c r="L42" s="84"/>
      <c r="M42" s="83"/>
      <c r="N42" s="83"/>
      <c r="O42" s="83"/>
      <c r="P42" s="118"/>
    </row>
    <row r="43" spans="1:16">
      <c r="A43" s="130">
        <f t="shared" si="0"/>
        <v>24</v>
      </c>
      <c r="B43" s="131" t="s">
        <v>40</v>
      </c>
      <c r="C43" s="158" t="s">
        <v>69</v>
      </c>
      <c r="D43" s="237" t="s">
        <v>13</v>
      </c>
      <c r="E43" s="41">
        <v>26</v>
      </c>
      <c r="F43" s="155"/>
      <c r="G43" s="82"/>
      <c r="H43" s="82"/>
      <c r="I43" s="82"/>
      <c r="J43" s="83"/>
      <c r="K43" s="83"/>
      <c r="L43" s="84"/>
      <c r="M43" s="83"/>
      <c r="N43" s="83"/>
      <c r="O43" s="83"/>
      <c r="P43" s="118"/>
    </row>
    <row r="44" spans="1:16">
      <c r="A44" s="130"/>
      <c r="B44" s="131"/>
      <c r="C44" s="22" t="s">
        <v>151</v>
      </c>
      <c r="D44" s="175"/>
      <c r="E44" s="41"/>
      <c r="F44" s="281"/>
      <c r="G44" s="88"/>
      <c r="H44" s="27"/>
      <c r="I44" s="27"/>
      <c r="J44" s="27"/>
      <c r="K44" s="27"/>
      <c r="L44" s="88"/>
      <c r="M44" s="27"/>
      <c r="N44" s="27"/>
      <c r="O44" s="27"/>
      <c r="P44" s="48"/>
    </row>
    <row r="45" spans="1:16" ht="38.25">
      <c r="A45" s="130">
        <v>24</v>
      </c>
      <c r="B45" s="131" t="s">
        <v>40</v>
      </c>
      <c r="C45" s="157" t="s">
        <v>237</v>
      </c>
      <c r="D45" s="237" t="s">
        <v>82</v>
      </c>
      <c r="E45" s="41">
        <v>14</v>
      </c>
      <c r="F45" s="281"/>
      <c r="G45" s="88"/>
      <c r="H45" s="27"/>
      <c r="I45" s="27"/>
      <c r="J45" s="27"/>
      <c r="K45" s="27"/>
      <c r="L45" s="88"/>
      <c r="M45" s="27"/>
      <c r="N45" s="27"/>
      <c r="O45" s="27"/>
      <c r="P45" s="48"/>
    </row>
    <row r="46" spans="1:16">
      <c r="A46" s="130">
        <f t="shared" si="0"/>
        <v>25</v>
      </c>
      <c r="B46" s="131" t="s">
        <v>40</v>
      </c>
      <c r="C46" s="177" t="s">
        <v>138</v>
      </c>
      <c r="D46" s="237" t="s">
        <v>42</v>
      </c>
      <c r="E46" s="41">
        <v>14</v>
      </c>
      <c r="F46" s="281"/>
      <c r="G46" s="88"/>
      <c r="H46" s="27"/>
      <c r="I46" s="27"/>
      <c r="J46" s="27"/>
      <c r="K46" s="27"/>
      <c r="L46" s="88"/>
      <c r="M46" s="27"/>
      <c r="N46" s="27"/>
      <c r="O46" s="27"/>
      <c r="P46" s="48"/>
    </row>
    <row r="47" spans="1:16" ht="15">
      <c r="A47" s="130">
        <f t="shared" si="0"/>
        <v>26</v>
      </c>
      <c r="B47" s="131" t="s">
        <v>40</v>
      </c>
      <c r="C47" s="177" t="s">
        <v>112</v>
      </c>
      <c r="D47" s="239" t="s">
        <v>113</v>
      </c>
      <c r="E47" s="240">
        <v>14</v>
      </c>
      <c r="F47" s="281"/>
      <c r="G47" s="88"/>
      <c r="H47" s="27"/>
      <c r="I47" s="27"/>
      <c r="J47" s="27"/>
      <c r="K47" s="27"/>
      <c r="L47" s="88"/>
      <c r="M47" s="27"/>
      <c r="N47" s="27"/>
      <c r="O47" s="27"/>
      <c r="P47" s="48"/>
    </row>
    <row r="48" spans="1:16" ht="15">
      <c r="A48" s="130">
        <f t="shared" si="0"/>
        <v>27</v>
      </c>
      <c r="B48" s="131" t="s">
        <v>40</v>
      </c>
      <c r="C48" s="177" t="s">
        <v>114</v>
      </c>
      <c r="D48" s="241" t="s">
        <v>82</v>
      </c>
      <c r="E48" s="240">
        <v>14</v>
      </c>
      <c r="F48" s="281"/>
      <c r="G48" s="88"/>
      <c r="H48" s="27"/>
      <c r="I48" s="27"/>
      <c r="J48" s="27"/>
      <c r="K48" s="27"/>
      <c r="L48" s="88"/>
      <c r="M48" s="27"/>
      <c r="N48" s="27"/>
      <c r="O48" s="27"/>
      <c r="P48" s="48"/>
    </row>
    <row r="49" spans="1:16">
      <c r="A49" s="130">
        <f t="shared" si="0"/>
        <v>28</v>
      </c>
      <c r="B49" s="131" t="s">
        <v>40</v>
      </c>
      <c r="C49" s="177" t="s">
        <v>31</v>
      </c>
      <c r="D49" s="241" t="s">
        <v>42</v>
      </c>
      <c r="E49" s="240">
        <v>14</v>
      </c>
      <c r="F49" s="281"/>
      <c r="G49" s="88"/>
      <c r="H49" s="27"/>
      <c r="I49" s="27"/>
      <c r="J49" s="27"/>
      <c r="K49" s="27"/>
      <c r="L49" s="88"/>
      <c r="M49" s="27"/>
      <c r="N49" s="27"/>
      <c r="O49" s="27"/>
      <c r="P49" s="48"/>
    </row>
    <row r="50" spans="1:16" ht="38.25">
      <c r="A50" s="130">
        <f t="shared" si="0"/>
        <v>29</v>
      </c>
      <c r="B50" s="131" t="s">
        <v>40</v>
      </c>
      <c r="C50" s="208" t="s">
        <v>50</v>
      </c>
      <c r="D50" s="241" t="s">
        <v>82</v>
      </c>
      <c r="E50" s="109">
        <v>50</v>
      </c>
      <c r="F50" s="155"/>
      <c r="G50" s="97"/>
      <c r="H50" s="82"/>
      <c r="I50" s="97"/>
      <c r="J50" s="98"/>
      <c r="K50" s="98"/>
      <c r="L50" s="99"/>
      <c r="M50" s="98"/>
      <c r="N50" s="98"/>
      <c r="O50" s="98"/>
      <c r="P50" s="120"/>
    </row>
    <row r="51" spans="1:16">
      <c r="A51" s="130">
        <f t="shared" si="0"/>
        <v>30</v>
      </c>
      <c r="B51" s="131" t="s">
        <v>40</v>
      </c>
      <c r="C51" s="209" t="s">
        <v>39</v>
      </c>
      <c r="D51" s="237" t="s">
        <v>32</v>
      </c>
      <c r="E51" s="41">
        <f>E50*0.25</f>
        <v>12.5</v>
      </c>
      <c r="F51" s="155"/>
      <c r="G51" s="97"/>
      <c r="H51" s="97"/>
      <c r="I51" s="97"/>
      <c r="J51" s="98"/>
      <c r="K51" s="98"/>
      <c r="L51" s="99"/>
      <c r="M51" s="98"/>
      <c r="N51" s="83"/>
      <c r="O51" s="98"/>
      <c r="P51" s="120"/>
    </row>
    <row r="52" spans="1:16" ht="15">
      <c r="A52" s="130">
        <f t="shared" si="0"/>
        <v>31</v>
      </c>
      <c r="B52" s="131" t="s">
        <v>40</v>
      </c>
      <c r="C52" s="209" t="s">
        <v>31</v>
      </c>
      <c r="D52" s="237" t="s">
        <v>82</v>
      </c>
      <c r="E52" s="41">
        <f>E50</f>
        <v>50</v>
      </c>
      <c r="F52" s="155"/>
      <c r="G52" s="97"/>
      <c r="H52" s="97"/>
      <c r="I52" s="97"/>
      <c r="J52" s="98"/>
      <c r="K52" s="98"/>
      <c r="L52" s="99"/>
      <c r="M52" s="98"/>
      <c r="N52" s="83"/>
      <c r="O52" s="98"/>
      <c r="P52" s="120"/>
    </row>
    <row r="53" spans="1:16" ht="25.5">
      <c r="A53" s="130">
        <f t="shared" si="0"/>
        <v>32</v>
      </c>
      <c r="B53" s="131" t="s">
        <v>40</v>
      </c>
      <c r="C53" s="20" t="s">
        <v>51</v>
      </c>
      <c r="D53" s="242" t="s">
        <v>42</v>
      </c>
      <c r="E53" s="109">
        <v>50</v>
      </c>
      <c r="F53" s="155"/>
      <c r="G53" s="97"/>
      <c r="H53" s="82"/>
      <c r="I53" s="97"/>
      <c r="J53" s="98"/>
      <c r="K53" s="98"/>
      <c r="L53" s="99"/>
      <c r="M53" s="98"/>
      <c r="N53" s="98"/>
      <c r="O53" s="98"/>
      <c r="P53" s="120"/>
    </row>
    <row r="54" spans="1:16">
      <c r="A54" s="130">
        <f t="shared" si="0"/>
        <v>33</v>
      </c>
      <c r="B54" s="131" t="s">
        <v>40</v>
      </c>
      <c r="C54" s="209" t="s">
        <v>37</v>
      </c>
      <c r="D54" s="237" t="s">
        <v>32</v>
      </c>
      <c r="E54" s="41">
        <f>E53*0.25</f>
        <v>12.5</v>
      </c>
      <c r="F54" s="155"/>
      <c r="G54" s="97"/>
      <c r="H54" s="97"/>
      <c r="I54" s="97"/>
      <c r="J54" s="98"/>
      <c r="K54" s="98"/>
      <c r="L54" s="99"/>
      <c r="M54" s="98"/>
      <c r="N54" s="83"/>
      <c r="O54" s="98"/>
      <c r="P54" s="120"/>
    </row>
    <row r="55" spans="1:16">
      <c r="A55" s="130">
        <f t="shared" si="0"/>
        <v>34</v>
      </c>
      <c r="B55" s="131" t="s">
        <v>40</v>
      </c>
      <c r="C55" s="209" t="s">
        <v>38</v>
      </c>
      <c r="D55" s="175" t="s">
        <v>47</v>
      </c>
      <c r="E55" s="41">
        <f>E53/10</f>
        <v>5</v>
      </c>
      <c r="F55" s="82"/>
      <c r="G55" s="82"/>
      <c r="H55" s="82"/>
      <c r="I55" s="82"/>
      <c r="J55" s="83"/>
      <c r="K55" s="83"/>
      <c r="L55" s="84"/>
      <c r="M55" s="83"/>
      <c r="N55" s="83"/>
      <c r="O55" s="83"/>
      <c r="P55" s="118"/>
    </row>
    <row r="56" spans="1:16">
      <c r="A56" s="130">
        <f t="shared" si="0"/>
        <v>35</v>
      </c>
      <c r="B56" s="131" t="s">
        <v>40</v>
      </c>
      <c r="C56" s="209" t="s">
        <v>46</v>
      </c>
      <c r="D56" s="175" t="s">
        <v>47</v>
      </c>
      <c r="E56" s="41">
        <f>E53/15</f>
        <v>3.33</v>
      </c>
      <c r="F56" s="82"/>
      <c r="G56" s="82"/>
      <c r="H56" s="82"/>
      <c r="I56" s="82"/>
      <c r="J56" s="83"/>
      <c r="K56" s="83"/>
      <c r="L56" s="84"/>
      <c r="M56" s="83"/>
      <c r="N56" s="83"/>
      <c r="O56" s="83"/>
      <c r="P56" s="118"/>
    </row>
    <row r="57" spans="1:16" ht="13.5" customHeight="1">
      <c r="A57" s="130">
        <f t="shared" si="0"/>
        <v>36</v>
      </c>
      <c r="B57" s="131" t="s">
        <v>40</v>
      </c>
      <c r="C57" s="209" t="s">
        <v>48</v>
      </c>
      <c r="D57" s="175" t="s">
        <v>43</v>
      </c>
      <c r="E57" s="41">
        <v>1</v>
      </c>
      <c r="F57" s="82"/>
      <c r="G57" s="82"/>
      <c r="H57" s="82"/>
      <c r="I57" s="82"/>
      <c r="J57" s="83"/>
      <c r="K57" s="83"/>
      <c r="L57" s="84"/>
      <c r="M57" s="83"/>
      <c r="N57" s="83"/>
      <c r="O57" s="83"/>
      <c r="P57" s="118"/>
    </row>
    <row r="58" spans="1:16" ht="14.25" customHeight="1">
      <c r="A58" s="130">
        <f t="shared" si="0"/>
        <v>37</v>
      </c>
      <c r="B58" s="131" t="s">
        <v>40</v>
      </c>
      <c r="C58" s="209" t="s">
        <v>49</v>
      </c>
      <c r="D58" s="237" t="s">
        <v>82</v>
      </c>
      <c r="E58" s="41">
        <f>E53</f>
        <v>50</v>
      </c>
      <c r="F58" s="155"/>
      <c r="G58" s="97"/>
      <c r="H58" s="97"/>
      <c r="I58" s="97"/>
      <c r="J58" s="98"/>
      <c r="K58" s="98"/>
      <c r="L58" s="99"/>
      <c r="M58" s="98"/>
      <c r="N58" s="83"/>
      <c r="O58" s="98"/>
      <c r="P58" s="120"/>
    </row>
    <row r="59" spans="1:16" ht="15">
      <c r="A59" s="130">
        <f t="shared" si="0"/>
        <v>38</v>
      </c>
      <c r="B59" s="131" t="s">
        <v>40</v>
      </c>
      <c r="C59" s="20" t="s">
        <v>52</v>
      </c>
      <c r="D59" s="237" t="s">
        <v>82</v>
      </c>
      <c r="E59" s="41">
        <v>2</v>
      </c>
      <c r="F59" s="155"/>
      <c r="G59" s="97"/>
      <c r="H59" s="82"/>
      <c r="I59" s="97"/>
      <c r="J59" s="98"/>
      <c r="K59" s="98"/>
      <c r="L59" s="99"/>
      <c r="M59" s="98"/>
      <c r="N59" s="98"/>
      <c r="O59" s="98"/>
      <c r="P59" s="120"/>
    </row>
    <row r="60" spans="1:16">
      <c r="A60" s="130">
        <f t="shared" si="0"/>
        <v>39</v>
      </c>
      <c r="B60" s="131" t="s">
        <v>40</v>
      </c>
      <c r="C60" s="209" t="s">
        <v>37</v>
      </c>
      <c r="D60" s="175" t="s">
        <v>32</v>
      </c>
      <c r="E60" s="41">
        <v>1.5</v>
      </c>
      <c r="F60" s="155"/>
      <c r="G60" s="97"/>
      <c r="H60" s="97"/>
      <c r="I60" s="97"/>
      <c r="J60" s="98"/>
      <c r="K60" s="98"/>
      <c r="L60" s="99"/>
      <c r="M60" s="98"/>
      <c r="N60" s="83"/>
      <c r="O60" s="98"/>
      <c r="P60" s="120"/>
    </row>
    <row r="61" spans="1:16" ht="15">
      <c r="A61" s="130">
        <f t="shared" si="0"/>
        <v>40</v>
      </c>
      <c r="B61" s="131" t="s">
        <v>40</v>
      </c>
      <c r="C61" s="20" t="s">
        <v>115</v>
      </c>
      <c r="D61" s="237" t="s">
        <v>82</v>
      </c>
      <c r="E61" s="41">
        <f>E59</f>
        <v>2</v>
      </c>
      <c r="F61" s="155"/>
      <c r="G61" s="97"/>
      <c r="H61" s="82"/>
      <c r="I61" s="97"/>
      <c r="J61" s="98"/>
      <c r="K61" s="98"/>
      <c r="L61" s="99"/>
      <c r="M61" s="98"/>
      <c r="N61" s="98"/>
      <c r="O61" s="98"/>
      <c r="P61" s="120"/>
    </row>
    <row r="62" spans="1:16" ht="25.5">
      <c r="A62" s="130">
        <f t="shared" si="0"/>
        <v>41</v>
      </c>
      <c r="B62" s="131" t="s">
        <v>40</v>
      </c>
      <c r="C62" s="209" t="s">
        <v>54</v>
      </c>
      <c r="D62" s="242" t="s">
        <v>32</v>
      </c>
      <c r="E62" s="109">
        <f>E61*0.4</f>
        <v>0.8</v>
      </c>
      <c r="F62" s="155"/>
      <c r="G62" s="97"/>
      <c r="H62" s="97"/>
      <c r="I62" s="97"/>
      <c r="J62" s="98"/>
      <c r="K62" s="98"/>
      <c r="L62" s="99"/>
      <c r="M62" s="98"/>
      <c r="N62" s="83"/>
      <c r="O62" s="98"/>
      <c r="P62" s="120"/>
    </row>
    <row r="63" spans="1:16" ht="25.5">
      <c r="A63" s="130">
        <f t="shared" si="0"/>
        <v>42</v>
      </c>
      <c r="B63" s="131" t="s">
        <v>40</v>
      </c>
      <c r="C63" s="157" t="s">
        <v>156</v>
      </c>
      <c r="D63" s="242" t="s">
        <v>42</v>
      </c>
      <c r="E63" s="109">
        <v>48</v>
      </c>
      <c r="F63" s="155"/>
      <c r="G63" s="97"/>
      <c r="H63" s="97"/>
      <c r="I63" s="97"/>
      <c r="J63" s="98"/>
      <c r="K63" s="165"/>
      <c r="L63" s="99"/>
      <c r="M63" s="98"/>
      <c r="N63" s="83"/>
      <c r="O63" s="98"/>
      <c r="P63" s="120"/>
    </row>
    <row r="64" spans="1:16">
      <c r="A64" s="130">
        <f t="shared" si="0"/>
        <v>43</v>
      </c>
      <c r="B64" s="131" t="s">
        <v>40</v>
      </c>
      <c r="C64" s="209" t="s">
        <v>157</v>
      </c>
      <c r="D64" s="244" t="s">
        <v>42</v>
      </c>
      <c r="E64" s="245">
        <v>48</v>
      </c>
      <c r="F64" s="246"/>
      <c r="G64" s="174"/>
      <c r="H64" s="174"/>
      <c r="I64" s="174"/>
      <c r="J64" s="174"/>
      <c r="K64" s="174"/>
      <c r="L64" s="174"/>
      <c r="M64" s="174"/>
      <c r="N64" s="174"/>
      <c r="O64" s="174"/>
      <c r="P64" s="194"/>
    </row>
    <row r="65" spans="1:16" s="173" customFormat="1">
      <c r="A65" s="130">
        <f t="shared" si="0"/>
        <v>44</v>
      </c>
      <c r="B65" s="131" t="s">
        <v>40</v>
      </c>
      <c r="C65" s="209" t="s">
        <v>158</v>
      </c>
      <c r="D65" s="247" t="s">
        <v>42</v>
      </c>
      <c r="E65" s="248">
        <v>48</v>
      </c>
      <c r="F65" s="282"/>
      <c r="G65" s="167"/>
      <c r="H65" s="167"/>
      <c r="I65" s="167"/>
      <c r="J65" s="168"/>
      <c r="K65" s="169"/>
      <c r="L65" s="170"/>
      <c r="M65" s="168"/>
      <c r="N65" s="171"/>
      <c r="O65" s="168"/>
      <c r="P65" s="172"/>
    </row>
    <row r="66" spans="1:16" ht="25.5">
      <c r="A66" s="130">
        <f t="shared" si="0"/>
        <v>45</v>
      </c>
      <c r="B66" s="131" t="s">
        <v>40</v>
      </c>
      <c r="C66" s="157" t="s">
        <v>159</v>
      </c>
      <c r="D66" s="247" t="s">
        <v>42</v>
      </c>
      <c r="E66" s="248">
        <v>48</v>
      </c>
      <c r="F66" s="155"/>
      <c r="G66" s="97"/>
      <c r="H66" s="97"/>
      <c r="I66" s="97"/>
      <c r="J66" s="98"/>
      <c r="K66" s="165"/>
      <c r="L66" s="99"/>
      <c r="M66" s="98"/>
      <c r="N66" s="83"/>
      <c r="O66" s="98"/>
      <c r="P66" s="120"/>
    </row>
    <row r="67" spans="1:16">
      <c r="A67" s="130"/>
      <c r="B67" s="131"/>
      <c r="C67" s="22" t="s">
        <v>269</v>
      </c>
      <c r="D67" s="175"/>
      <c r="E67" s="41"/>
      <c r="F67" s="281"/>
      <c r="G67" s="88"/>
      <c r="H67" s="27"/>
      <c r="I67" s="27"/>
      <c r="J67" s="28"/>
      <c r="K67" s="29"/>
      <c r="L67" s="89"/>
      <c r="M67" s="28"/>
      <c r="N67" s="28"/>
      <c r="O67" s="28"/>
      <c r="P67" s="31"/>
    </row>
    <row r="68" spans="1:16" ht="38.25">
      <c r="A68" s="130">
        <v>46</v>
      </c>
      <c r="B68" s="131" t="s">
        <v>40</v>
      </c>
      <c r="C68" s="250" t="s">
        <v>225</v>
      </c>
      <c r="D68" s="251" t="s">
        <v>83</v>
      </c>
      <c r="E68" s="127">
        <v>16</v>
      </c>
      <c r="F68" s="82"/>
      <c r="G68" s="82"/>
      <c r="H68" s="82"/>
      <c r="I68" s="82"/>
      <c r="J68" s="83"/>
      <c r="K68" s="83"/>
      <c r="L68" s="84"/>
      <c r="M68" s="83"/>
      <c r="N68" s="83"/>
      <c r="O68" s="83"/>
      <c r="P68" s="118"/>
    </row>
    <row r="69" spans="1:16" ht="25.5">
      <c r="A69" s="130">
        <f t="shared" si="0"/>
        <v>47</v>
      </c>
      <c r="B69" s="131" t="s">
        <v>40</v>
      </c>
      <c r="C69" s="252" t="s">
        <v>116</v>
      </c>
      <c r="D69" s="251" t="s">
        <v>83</v>
      </c>
      <c r="E69" s="127">
        <v>16</v>
      </c>
      <c r="F69" s="82"/>
      <c r="G69" s="82"/>
      <c r="H69" s="82"/>
      <c r="I69" s="82"/>
      <c r="J69" s="83"/>
      <c r="K69" s="83"/>
      <c r="L69" s="84"/>
      <c r="M69" s="83"/>
      <c r="N69" s="83"/>
      <c r="O69" s="83"/>
      <c r="P69" s="118"/>
    </row>
    <row r="70" spans="1:16" ht="15">
      <c r="A70" s="130">
        <f t="shared" si="0"/>
        <v>48</v>
      </c>
      <c r="B70" s="131" t="s">
        <v>40</v>
      </c>
      <c r="C70" s="255" t="s">
        <v>117</v>
      </c>
      <c r="D70" s="251" t="s">
        <v>83</v>
      </c>
      <c r="E70" s="127">
        <v>16</v>
      </c>
      <c r="F70" s="82"/>
      <c r="G70" s="82"/>
      <c r="H70" s="82"/>
      <c r="I70" s="82"/>
      <c r="J70" s="83"/>
      <c r="K70" s="83"/>
      <c r="L70" s="84"/>
      <c r="M70" s="83"/>
      <c r="N70" s="83"/>
      <c r="O70" s="83"/>
      <c r="P70" s="118"/>
    </row>
    <row r="71" spans="1:16" ht="15">
      <c r="A71" s="130">
        <f t="shared" si="0"/>
        <v>49</v>
      </c>
      <c r="B71" s="131" t="s">
        <v>40</v>
      </c>
      <c r="C71" s="255" t="s">
        <v>31</v>
      </c>
      <c r="D71" s="251" t="s">
        <v>83</v>
      </c>
      <c r="E71" s="127">
        <v>16</v>
      </c>
      <c r="F71" s="82"/>
      <c r="G71" s="82"/>
      <c r="H71" s="82"/>
      <c r="I71" s="82"/>
      <c r="J71" s="83"/>
      <c r="K71" s="83"/>
      <c r="L71" s="84"/>
      <c r="M71" s="83"/>
      <c r="N71" s="83"/>
      <c r="O71" s="83"/>
      <c r="P71" s="118"/>
    </row>
    <row r="72" spans="1:16" ht="25.5">
      <c r="A72" s="130">
        <f t="shared" si="0"/>
        <v>50</v>
      </c>
      <c r="B72" s="131" t="s">
        <v>40</v>
      </c>
      <c r="C72" s="256" t="s">
        <v>118</v>
      </c>
      <c r="D72" s="251" t="s">
        <v>83</v>
      </c>
      <c r="E72" s="127">
        <v>16</v>
      </c>
      <c r="F72" s="82"/>
      <c r="G72" s="82"/>
      <c r="H72" s="82"/>
      <c r="I72" s="82"/>
      <c r="J72" s="83"/>
      <c r="K72" s="83"/>
      <c r="L72" s="84"/>
      <c r="M72" s="83"/>
      <c r="N72" s="83"/>
      <c r="O72" s="83"/>
      <c r="P72" s="118"/>
    </row>
    <row r="73" spans="1:16">
      <c r="A73" s="130">
        <f t="shared" si="0"/>
        <v>51</v>
      </c>
      <c r="B73" s="131" t="s">
        <v>40</v>
      </c>
      <c r="C73" s="278" t="s">
        <v>119</v>
      </c>
      <c r="D73" s="251" t="s">
        <v>33</v>
      </c>
      <c r="E73" s="127">
        <v>104</v>
      </c>
      <c r="F73" s="82"/>
      <c r="G73" s="82"/>
      <c r="H73" s="82"/>
      <c r="I73" s="82"/>
      <c r="J73" s="83"/>
      <c r="K73" s="83"/>
      <c r="L73" s="84"/>
      <c r="M73" s="83"/>
      <c r="N73" s="83"/>
      <c r="O73" s="83"/>
      <c r="P73" s="118"/>
    </row>
    <row r="74" spans="1:16">
      <c r="A74" s="130">
        <f t="shared" si="0"/>
        <v>52</v>
      </c>
      <c r="B74" s="131" t="s">
        <v>40</v>
      </c>
      <c r="C74" s="255" t="s">
        <v>31</v>
      </c>
      <c r="D74" s="251" t="s">
        <v>42</v>
      </c>
      <c r="E74" s="127">
        <v>16</v>
      </c>
      <c r="F74" s="82"/>
      <c r="G74" s="82"/>
      <c r="H74" s="82"/>
      <c r="I74" s="82"/>
      <c r="J74" s="83"/>
      <c r="K74" s="83"/>
      <c r="L74" s="84"/>
      <c r="M74" s="83"/>
      <c r="N74" s="83"/>
      <c r="O74" s="83"/>
      <c r="P74" s="118"/>
    </row>
    <row r="75" spans="1:16" ht="25.5">
      <c r="A75" s="130">
        <f t="shared" si="0"/>
        <v>53</v>
      </c>
      <c r="B75" s="131" t="s">
        <v>40</v>
      </c>
      <c r="C75" s="279" t="s">
        <v>90</v>
      </c>
      <c r="D75" s="251" t="s">
        <v>83</v>
      </c>
      <c r="E75" s="127">
        <v>16</v>
      </c>
      <c r="F75" s="82"/>
      <c r="G75" s="82"/>
      <c r="H75" s="82"/>
      <c r="I75" s="82"/>
      <c r="J75" s="83"/>
      <c r="K75" s="83"/>
      <c r="L75" s="84"/>
      <c r="M75" s="83"/>
      <c r="N75" s="83"/>
      <c r="O75" s="83"/>
      <c r="P75" s="118"/>
    </row>
    <row r="76" spans="1:16" ht="25.5">
      <c r="A76" s="130">
        <f t="shared" si="0"/>
        <v>54</v>
      </c>
      <c r="B76" s="131" t="s">
        <v>40</v>
      </c>
      <c r="C76" s="278" t="s">
        <v>226</v>
      </c>
      <c r="D76" s="251" t="s">
        <v>83</v>
      </c>
      <c r="E76" s="127">
        <v>18</v>
      </c>
      <c r="F76" s="82"/>
      <c r="G76" s="82"/>
      <c r="H76" s="82"/>
      <c r="I76" s="82"/>
      <c r="J76" s="83"/>
      <c r="K76" s="83"/>
      <c r="L76" s="84"/>
      <c r="M76" s="83"/>
      <c r="N76" s="83"/>
      <c r="O76" s="83"/>
      <c r="P76" s="118"/>
    </row>
    <row r="77" spans="1:16">
      <c r="A77" s="130">
        <f t="shared" si="0"/>
        <v>55</v>
      </c>
      <c r="B77" s="131" t="s">
        <v>40</v>
      </c>
      <c r="C77" s="278" t="s">
        <v>55</v>
      </c>
      <c r="D77" s="251" t="s">
        <v>235</v>
      </c>
      <c r="E77" s="127">
        <v>14</v>
      </c>
      <c r="F77" s="82"/>
      <c r="G77" s="82"/>
      <c r="H77" s="82"/>
      <c r="I77" s="82"/>
      <c r="J77" s="83"/>
      <c r="K77" s="83"/>
      <c r="L77" s="84"/>
      <c r="M77" s="83"/>
      <c r="N77" s="83"/>
      <c r="O77" s="83"/>
      <c r="P77" s="118"/>
    </row>
    <row r="78" spans="1:16">
      <c r="A78" s="130">
        <f t="shared" si="0"/>
        <v>56</v>
      </c>
      <c r="B78" s="131" t="s">
        <v>40</v>
      </c>
      <c r="C78" s="278" t="s">
        <v>57</v>
      </c>
      <c r="D78" s="251" t="s">
        <v>13</v>
      </c>
      <c r="E78" s="127">
        <v>1</v>
      </c>
      <c r="F78" s="82"/>
      <c r="G78" s="82"/>
      <c r="H78" s="82"/>
      <c r="I78" s="82"/>
      <c r="J78" s="83"/>
      <c r="K78" s="83"/>
      <c r="L78" s="84"/>
      <c r="M78" s="83"/>
      <c r="N78" s="83"/>
      <c r="O78" s="83"/>
      <c r="P78" s="118"/>
    </row>
    <row r="79" spans="1:16" ht="25.5">
      <c r="A79" s="130">
        <f t="shared" si="0"/>
        <v>57</v>
      </c>
      <c r="B79" s="131" t="s">
        <v>40</v>
      </c>
      <c r="C79" s="255" t="s">
        <v>58</v>
      </c>
      <c r="D79" s="251" t="s">
        <v>83</v>
      </c>
      <c r="E79" s="127">
        <v>16</v>
      </c>
      <c r="F79" s="82"/>
      <c r="G79" s="82"/>
      <c r="H79" s="82"/>
      <c r="I79" s="82"/>
      <c r="J79" s="83"/>
      <c r="K79" s="83"/>
      <c r="L79" s="84"/>
      <c r="M79" s="83"/>
      <c r="N79" s="83"/>
      <c r="O79" s="83"/>
      <c r="P79" s="118"/>
    </row>
    <row r="80" spans="1:16">
      <c r="A80" s="130">
        <f t="shared" si="0"/>
        <v>58</v>
      </c>
      <c r="B80" s="131" t="s">
        <v>40</v>
      </c>
      <c r="C80" s="262" t="s">
        <v>170</v>
      </c>
      <c r="D80" s="251" t="s">
        <v>36</v>
      </c>
      <c r="E80" s="127">
        <v>15</v>
      </c>
      <c r="F80" s="82"/>
      <c r="G80" s="82"/>
      <c r="H80" s="82"/>
      <c r="I80" s="82"/>
      <c r="J80" s="83"/>
      <c r="K80" s="83"/>
      <c r="L80" s="84"/>
      <c r="M80" s="83"/>
      <c r="N80" s="83"/>
      <c r="O80" s="83"/>
      <c r="P80" s="118"/>
    </row>
    <row r="81" spans="1:16">
      <c r="A81" s="130">
        <f t="shared" si="0"/>
        <v>59</v>
      </c>
      <c r="B81" s="131" t="s">
        <v>40</v>
      </c>
      <c r="C81" s="263" t="s">
        <v>59</v>
      </c>
      <c r="D81" s="251" t="s">
        <v>36</v>
      </c>
      <c r="E81" s="127">
        <v>15</v>
      </c>
      <c r="F81" s="254"/>
      <c r="G81" s="100"/>
      <c r="H81" s="101"/>
      <c r="I81" s="82"/>
      <c r="J81" s="102"/>
      <c r="K81" s="83"/>
      <c r="L81" s="103"/>
      <c r="M81" s="102"/>
      <c r="N81" s="83"/>
      <c r="O81" s="102"/>
      <c r="P81" s="118"/>
    </row>
    <row r="82" spans="1:16">
      <c r="A82" s="130">
        <f t="shared" si="0"/>
        <v>60</v>
      </c>
      <c r="B82" s="131" t="s">
        <v>40</v>
      </c>
      <c r="C82" s="263" t="s">
        <v>60</v>
      </c>
      <c r="D82" s="251" t="s">
        <v>36</v>
      </c>
      <c r="E82" s="127">
        <f>E80</f>
        <v>15</v>
      </c>
      <c r="F82" s="254"/>
      <c r="G82" s="100"/>
      <c r="H82" s="101"/>
      <c r="I82" s="82"/>
      <c r="J82" s="102"/>
      <c r="K82" s="83"/>
      <c r="L82" s="103"/>
      <c r="M82" s="102"/>
      <c r="N82" s="83"/>
      <c r="O82" s="102"/>
      <c r="P82" s="118"/>
    </row>
    <row r="83" spans="1:16" ht="25.5">
      <c r="A83" s="130">
        <f t="shared" si="0"/>
        <v>61</v>
      </c>
      <c r="B83" s="131" t="s">
        <v>40</v>
      </c>
      <c r="C83" s="250" t="s">
        <v>234</v>
      </c>
      <c r="D83" s="251" t="s">
        <v>36</v>
      </c>
      <c r="E83" s="127">
        <v>0.8</v>
      </c>
      <c r="F83" s="254"/>
      <c r="G83" s="100"/>
      <c r="H83" s="101"/>
      <c r="I83" s="82"/>
      <c r="J83" s="102"/>
      <c r="K83" s="83"/>
      <c r="L83" s="103"/>
      <c r="M83" s="102"/>
      <c r="N83" s="83"/>
      <c r="O83" s="102"/>
      <c r="P83" s="118"/>
    </row>
    <row r="84" spans="1:16">
      <c r="A84" s="130"/>
      <c r="B84" s="131"/>
      <c r="C84" s="22" t="s">
        <v>270</v>
      </c>
      <c r="D84" s="237"/>
      <c r="E84" s="41"/>
      <c r="F84" s="238"/>
      <c r="G84" s="88"/>
      <c r="H84" s="27"/>
      <c r="I84" s="27"/>
      <c r="J84" s="28"/>
      <c r="K84" s="175"/>
      <c r="L84" s="89"/>
      <c r="M84" s="28"/>
      <c r="N84" s="28"/>
      <c r="O84" s="28"/>
      <c r="P84" s="31"/>
    </row>
    <row r="85" spans="1:16">
      <c r="A85" s="130">
        <v>62</v>
      </c>
      <c r="B85" s="131" t="s">
        <v>40</v>
      </c>
      <c r="C85" s="20" t="s">
        <v>171</v>
      </c>
      <c r="D85" s="175" t="s">
        <v>62</v>
      </c>
      <c r="E85" s="41">
        <v>1</v>
      </c>
      <c r="F85" s="82"/>
      <c r="G85" s="82"/>
      <c r="H85" s="82"/>
      <c r="I85" s="82"/>
      <c r="J85" s="83"/>
      <c r="K85" s="83"/>
      <c r="L85" s="84"/>
      <c r="M85" s="83"/>
      <c r="N85" s="83"/>
      <c r="O85" s="83"/>
      <c r="P85" s="118"/>
    </row>
    <row r="86" spans="1:16">
      <c r="A86" s="130">
        <f t="shared" ref="A86:A106" si="1">A85+1</f>
        <v>63</v>
      </c>
      <c r="B86" s="131" t="s">
        <v>40</v>
      </c>
      <c r="C86" s="177" t="s">
        <v>105</v>
      </c>
      <c r="D86" s="175" t="s">
        <v>36</v>
      </c>
      <c r="E86" s="41">
        <v>20</v>
      </c>
      <c r="F86" s="82"/>
      <c r="G86" s="82"/>
      <c r="H86" s="82"/>
      <c r="I86" s="82"/>
      <c r="J86" s="83"/>
      <c r="K86" s="83"/>
      <c r="L86" s="84"/>
      <c r="M86" s="83"/>
      <c r="N86" s="83"/>
      <c r="O86" s="83"/>
      <c r="P86" s="118"/>
    </row>
    <row r="87" spans="1:16" ht="23.25" customHeight="1">
      <c r="A87" s="130">
        <f t="shared" si="1"/>
        <v>64</v>
      </c>
      <c r="B87" s="131" t="s">
        <v>40</v>
      </c>
      <c r="C87" s="177" t="s">
        <v>148</v>
      </c>
      <c r="D87" s="175" t="s">
        <v>13</v>
      </c>
      <c r="E87" s="41">
        <v>1</v>
      </c>
      <c r="F87" s="82"/>
      <c r="G87" s="85"/>
      <c r="H87" s="82"/>
      <c r="I87" s="82"/>
      <c r="J87" s="83"/>
      <c r="K87" s="83"/>
      <c r="L87" s="84"/>
      <c r="M87" s="83"/>
      <c r="N87" s="83"/>
      <c r="O87" s="83"/>
      <c r="P87" s="118"/>
    </row>
    <row r="88" spans="1:16" ht="12.75" customHeight="1">
      <c r="A88" s="130">
        <f t="shared" si="1"/>
        <v>65</v>
      </c>
      <c r="B88" s="131" t="s">
        <v>40</v>
      </c>
      <c r="C88" s="177" t="s">
        <v>92</v>
      </c>
      <c r="D88" s="175" t="s">
        <v>13</v>
      </c>
      <c r="E88" s="41">
        <v>1</v>
      </c>
      <c r="F88" s="82"/>
      <c r="G88" s="85"/>
      <c r="H88" s="82"/>
      <c r="I88" s="82"/>
      <c r="J88" s="83"/>
      <c r="K88" s="83"/>
      <c r="L88" s="84"/>
      <c r="M88" s="83"/>
      <c r="N88" s="83"/>
      <c r="O88" s="83"/>
      <c r="P88" s="118"/>
    </row>
    <row r="89" spans="1:16" s="153" customFormat="1" ht="12" customHeight="1">
      <c r="A89" s="130">
        <f t="shared" si="1"/>
        <v>66</v>
      </c>
      <c r="B89" s="131" t="s">
        <v>40</v>
      </c>
      <c r="C89" s="177" t="s">
        <v>93</v>
      </c>
      <c r="D89" s="175" t="s">
        <v>13</v>
      </c>
      <c r="E89" s="41">
        <v>1</v>
      </c>
      <c r="F89" s="150"/>
      <c r="G89" s="85"/>
      <c r="H89" s="150"/>
      <c r="I89" s="82"/>
      <c r="J89" s="151"/>
      <c r="K89" s="83"/>
      <c r="L89" s="152"/>
      <c r="M89" s="151"/>
      <c r="N89" s="83"/>
      <c r="O89" s="83"/>
      <c r="P89" s="118"/>
    </row>
    <row r="90" spans="1:16" s="153" customFormat="1" ht="12.75" customHeight="1">
      <c r="A90" s="130">
        <f t="shared" si="1"/>
        <v>67</v>
      </c>
      <c r="B90" s="131" t="s">
        <v>40</v>
      </c>
      <c r="C90" s="177" t="s">
        <v>94</v>
      </c>
      <c r="D90" s="175" t="s">
        <v>13</v>
      </c>
      <c r="E90" s="41">
        <v>1</v>
      </c>
      <c r="F90" s="150"/>
      <c r="G90" s="85"/>
      <c r="H90" s="150"/>
      <c r="I90" s="82"/>
      <c r="J90" s="151"/>
      <c r="K90" s="83"/>
      <c r="L90" s="152"/>
      <c r="M90" s="151"/>
      <c r="N90" s="83"/>
      <c r="O90" s="83"/>
      <c r="P90" s="118"/>
    </row>
    <row r="91" spans="1:16" s="153" customFormat="1" ht="12.75" customHeight="1">
      <c r="A91" s="130">
        <f t="shared" si="1"/>
        <v>68</v>
      </c>
      <c r="B91" s="131" t="s">
        <v>40</v>
      </c>
      <c r="C91" s="177" t="s">
        <v>95</v>
      </c>
      <c r="D91" s="175" t="s">
        <v>96</v>
      </c>
      <c r="E91" s="41">
        <v>1</v>
      </c>
      <c r="F91" s="150"/>
      <c r="G91" s="85"/>
      <c r="H91" s="150"/>
      <c r="I91" s="82"/>
      <c r="J91" s="151"/>
      <c r="K91" s="83"/>
      <c r="L91" s="152"/>
      <c r="M91" s="151"/>
      <c r="N91" s="83"/>
      <c r="O91" s="83"/>
      <c r="P91" s="118"/>
    </row>
    <row r="92" spans="1:16" s="153" customFormat="1" ht="43.5" customHeight="1">
      <c r="A92" s="130">
        <f t="shared" si="1"/>
        <v>69</v>
      </c>
      <c r="B92" s="131" t="s">
        <v>40</v>
      </c>
      <c r="C92" s="157" t="s">
        <v>241</v>
      </c>
      <c r="D92" s="175" t="s">
        <v>235</v>
      </c>
      <c r="E92" s="41">
        <v>5</v>
      </c>
      <c r="F92" s="150"/>
      <c r="G92" s="85"/>
      <c r="H92" s="150"/>
      <c r="I92" s="82"/>
      <c r="J92" s="151"/>
      <c r="K92" s="83"/>
      <c r="L92" s="152"/>
      <c r="M92" s="151"/>
      <c r="N92" s="83"/>
      <c r="O92" s="83"/>
      <c r="P92" s="118"/>
    </row>
    <row r="93" spans="1:16" s="153" customFormat="1" ht="17.25" customHeight="1">
      <c r="A93" s="130"/>
      <c r="B93" s="131"/>
      <c r="C93" s="157" t="s">
        <v>289</v>
      </c>
      <c r="D93" s="175" t="s">
        <v>235</v>
      </c>
      <c r="E93" s="41">
        <v>3</v>
      </c>
      <c r="F93" s="150"/>
      <c r="G93" s="85"/>
      <c r="H93" s="150"/>
      <c r="I93" s="82"/>
      <c r="J93" s="151"/>
      <c r="K93" s="83"/>
      <c r="L93" s="152"/>
      <c r="M93" s="151"/>
      <c r="N93" s="83"/>
      <c r="O93" s="83"/>
      <c r="P93" s="118"/>
    </row>
    <row r="94" spans="1:16" s="153" customFormat="1" ht="51.75" customHeight="1">
      <c r="A94" s="130">
        <f>A92+1</f>
        <v>70</v>
      </c>
      <c r="B94" s="131" t="s">
        <v>40</v>
      </c>
      <c r="C94" s="20" t="s">
        <v>288</v>
      </c>
      <c r="D94" s="175" t="s">
        <v>62</v>
      </c>
      <c r="E94" s="41">
        <v>1</v>
      </c>
      <c r="F94" s="150"/>
      <c r="G94" s="85"/>
      <c r="H94" s="150"/>
      <c r="I94" s="82"/>
      <c r="J94" s="151"/>
      <c r="K94" s="83"/>
      <c r="L94" s="152"/>
      <c r="M94" s="151"/>
      <c r="N94" s="83"/>
      <c r="O94" s="83"/>
      <c r="P94" s="118"/>
    </row>
    <row r="95" spans="1:16" s="153" customFormat="1" ht="15.75" customHeight="1">
      <c r="A95" s="130">
        <v>71</v>
      </c>
      <c r="B95" s="131" t="s">
        <v>40</v>
      </c>
      <c r="C95" s="20" t="s">
        <v>280</v>
      </c>
      <c r="D95" s="175" t="s">
        <v>13</v>
      </c>
      <c r="E95" s="41">
        <v>1</v>
      </c>
      <c r="F95" s="150"/>
      <c r="G95" s="85"/>
      <c r="H95" s="150"/>
      <c r="I95" s="82"/>
      <c r="J95" s="151"/>
      <c r="K95" s="83"/>
      <c r="L95" s="152"/>
      <c r="M95" s="151"/>
      <c r="N95" s="83"/>
      <c r="O95" s="83"/>
      <c r="P95" s="118"/>
    </row>
    <row r="96" spans="1:16" s="153" customFormat="1" ht="12.75" customHeight="1">
      <c r="A96" s="130">
        <v>72</v>
      </c>
      <c r="B96" s="131" t="s">
        <v>40</v>
      </c>
      <c r="C96" s="20" t="s">
        <v>99</v>
      </c>
      <c r="D96" s="175" t="s">
        <v>13</v>
      </c>
      <c r="E96" s="41">
        <v>1</v>
      </c>
      <c r="F96" s="150"/>
      <c r="G96" s="85"/>
      <c r="H96" s="150"/>
      <c r="I96" s="82"/>
      <c r="J96" s="151"/>
      <c r="K96" s="83"/>
      <c r="L96" s="152"/>
      <c r="M96" s="151"/>
      <c r="N96" s="83"/>
      <c r="O96" s="83"/>
      <c r="P96" s="118"/>
    </row>
    <row r="97" spans="1:16" s="153" customFormat="1" ht="27" customHeight="1">
      <c r="A97" s="130">
        <f t="shared" si="1"/>
        <v>73</v>
      </c>
      <c r="B97" s="131" t="s">
        <v>40</v>
      </c>
      <c r="C97" s="20" t="s">
        <v>242</v>
      </c>
      <c r="D97" s="175" t="s">
        <v>235</v>
      </c>
      <c r="E97" s="41">
        <v>3</v>
      </c>
      <c r="F97" s="150"/>
      <c r="G97" s="85"/>
      <c r="H97" s="150"/>
      <c r="I97" s="82"/>
      <c r="J97" s="151"/>
      <c r="K97" s="83"/>
      <c r="L97" s="152"/>
      <c r="M97" s="151"/>
      <c r="N97" s="83"/>
      <c r="O97" s="83"/>
      <c r="P97" s="118"/>
    </row>
    <row r="98" spans="1:16" s="153" customFormat="1" ht="12.75" customHeight="1">
      <c r="A98" s="130">
        <f t="shared" si="1"/>
        <v>74</v>
      </c>
      <c r="B98" s="131" t="s">
        <v>40</v>
      </c>
      <c r="C98" s="280" t="s">
        <v>232</v>
      </c>
      <c r="D98" s="175" t="s">
        <v>36</v>
      </c>
      <c r="E98" s="41">
        <v>4</v>
      </c>
      <c r="F98" s="150"/>
      <c r="G98" s="85"/>
      <c r="H98" s="150"/>
      <c r="I98" s="82"/>
      <c r="J98" s="151"/>
      <c r="K98" s="83"/>
      <c r="L98" s="152"/>
      <c r="M98" s="151"/>
      <c r="N98" s="83"/>
      <c r="O98" s="83"/>
      <c r="P98" s="118"/>
    </row>
    <row r="99" spans="1:16">
      <c r="A99" s="130">
        <f t="shared" si="1"/>
        <v>75</v>
      </c>
      <c r="B99" s="131" t="s">
        <v>40</v>
      </c>
      <c r="C99" s="36" t="s">
        <v>97</v>
      </c>
      <c r="D99" s="128" t="s">
        <v>13</v>
      </c>
      <c r="E99" s="42">
        <v>2</v>
      </c>
      <c r="F99" s="82"/>
      <c r="G99" s="82"/>
      <c r="H99" s="82"/>
      <c r="I99" s="82"/>
      <c r="J99" s="83"/>
      <c r="K99" s="83"/>
      <c r="L99" s="84"/>
      <c r="M99" s="83"/>
      <c r="N99" s="83"/>
      <c r="O99" s="83"/>
      <c r="P99" s="118"/>
    </row>
    <row r="100" spans="1:16">
      <c r="A100" s="130">
        <f t="shared" si="1"/>
        <v>76</v>
      </c>
      <c r="B100" s="131" t="s">
        <v>40</v>
      </c>
      <c r="C100" s="34" t="s">
        <v>98</v>
      </c>
      <c r="D100" s="266" t="s">
        <v>13</v>
      </c>
      <c r="E100" s="127">
        <v>2</v>
      </c>
      <c r="F100" s="82"/>
      <c r="G100" s="82"/>
      <c r="H100" s="82"/>
      <c r="I100" s="82"/>
      <c r="J100" s="83"/>
      <c r="K100" s="83"/>
      <c r="L100" s="84"/>
      <c r="M100" s="83"/>
      <c r="N100" s="83"/>
      <c r="O100" s="83"/>
      <c r="P100" s="118"/>
    </row>
    <row r="101" spans="1:16">
      <c r="A101" s="130">
        <f t="shared" si="1"/>
        <v>77</v>
      </c>
      <c r="B101" s="131" t="s">
        <v>40</v>
      </c>
      <c r="C101" s="34" t="s">
        <v>121</v>
      </c>
      <c r="D101" s="128" t="s">
        <v>36</v>
      </c>
      <c r="E101" s="42">
        <v>20</v>
      </c>
      <c r="F101" s="85"/>
      <c r="G101" s="85"/>
      <c r="H101" s="82"/>
      <c r="I101" s="82"/>
      <c r="J101" s="86"/>
      <c r="K101" s="86"/>
      <c r="L101" s="87"/>
      <c r="M101" s="86"/>
      <c r="N101" s="86"/>
      <c r="O101" s="86"/>
      <c r="P101" s="119"/>
    </row>
    <row r="102" spans="1:16" ht="25.5">
      <c r="A102" s="130">
        <f t="shared" si="1"/>
        <v>78</v>
      </c>
      <c r="B102" s="131" t="s">
        <v>40</v>
      </c>
      <c r="C102" s="34" t="s">
        <v>122</v>
      </c>
      <c r="D102" s="128" t="s">
        <v>13</v>
      </c>
      <c r="E102" s="42">
        <v>2</v>
      </c>
      <c r="F102" s="85"/>
      <c r="G102" s="85"/>
      <c r="H102" s="82"/>
      <c r="I102" s="82"/>
      <c r="J102" s="86"/>
      <c r="K102" s="86"/>
      <c r="L102" s="87"/>
      <c r="M102" s="86"/>
      <c r="N102" s="86"/>
      <c r="O102" s="86"/>
      <c r="P102" s="119"/>
    </row>
    <row r="103" spans="1:16" ht="63.75">
      <c r="A103" s="130">
        <f t="shared" si="1"/>
        <v>79</v>
      </c>
      <c r="B103" s="131" t="s">
        <v>40</v>
      </c>
      <c r="C103" s="20" t="s">
        <v>243</v>
      </c>
      <c r="D103" s="128" t="s">
        <v>13</v>
      </c>
      <c r="E103" s="42">
        <v>1</v>
      </c>
      <c r="F103" s="85"/>
      <c r="G103" s="85"/>
      <c r="H103" s="82"/>
      <c r="I103" s="82"/>
      <c r="J103" s="86"/>
      <c r="K103" s="86"/>
      <c r="L103" s="87"/>
      <c r="M103" s="86"/>
      <c r="N103" s="86"/>
      <c r="O103" s="86"/>
      <c r="P103" s="119"/>
    </row>
    <row r="104" spans="1:16" ht="25.5">
      <c r="A104" s="130">
        <f t="shared" si="1"/>
        <v>80</v>
      </c>
      <c r="B104" s="131" t="s">
        <v>40</v>
      </c>
      <c r="C104" s="20" t="s">
        <v>275</v>
      </c>
      <c r="D104" s="128" t="s">
        <v>62</v>
      </c>
      <c r="E104" s="42">
        <v>1</v>
      </c>
      <c r="F104" s="85"/>
      <c r="G104" s="85"/>
      <c r="H104" s="82"/>
      <c r="I104" s="82"/>
      <c r="J104" s="86"/>
      <c r="K104" s="86"/>
      <c r="L104" s="87"/>
      <c r="M104" s="86"/>
      <c r="N104" s="86"/>
      <c r="O104" s="86"/>
      <c r="P104" s="119"/>
    </row>
    <row r="105" spans="1:16">
      <c r="A105" s="130">
        <f t="shared" si="1"/>
        <v>81</v>
      </c>
      <c r="B105" s="131" t="s">
        <v>40</v>
      </c>
      <c r="C105" s="34" t="s">
        <v>107</v>
      </c>
      <c r="D105" s="128" t="s">
        <v>62</v>
      </c>
      <c r="E105" s="42">
        <v>1</v>
      </c>
      <c r="F105" s="85"/>
      <c r="G105" s="85"/>
      <c r="H105" s="82"/>
      <c r="I105" s="82"/>
      <c r="J105" s="86"/>
      <c r="K105" s="86"/>
      <c r="L105" s="87"/>
      <c r="M105" s="86"/>
      <c r="N105" s="86"/>
      <c r="O105" s="86"/>
      <c r="P105" s="119"/>
    </row>
    <row r="106" spans="1:16">
      <c r="A106" s="130">
        <f t="shared" si="1"/>
        <v>82</v>
      </c>
      <c r="B106" s="131" t="s">
        <v>40</v>
      </c>
      <c r="C106" s="36" t="s">
        <v>123</v>
      </c>
      <c r="D106" s="128" t="s">
        <v>62</v>
      </c>
      <c r="E106" s="42">
        <v>1</v>
      </c>
      <c r="F106" s="85"/>
      <c r="G106" s="85"/>
      <c r="H106" s="82"/>
      <c r="I106" s="82"/>
      <c r="J106" s="86"/>
      <c r="K106" s="86"/>
      <c r="L106" s="87"/>
      <c r="M106" s="86"/>
      <c r="N106" s="86"/>
      <c r="O106" s="86"/>
      <c r="P106" s="119"/>
    </row>
    <row r="107" spans="1:16">
      <c r="A107" s="133"/>
      <c r="B107" s="134"/>
      <c r="C107" s="22" t="s">
        <v>29</v>
      </c>
      <c r="D107" s="129"/>
      <c r="E107" s="41"/>
      <c r="F107" s="25"/>
      <c r="G107" s="25"/>
      <c r="H107" s="23"/>
      <c r="I107" s="25"/>
      <c r="J107" s="23"/>
      <c r="K107" s="23"/>
      <c r="L107" s="113"/>
      <c r="M107" s="114"/>
      <c r="N107" s="114"/>
      <c r="O107" s="114"/>
      <c r="P107" s="123"/>
    </row>
    <row r="108" spans="1:16">
      <c r="A108" s="130"/>
      <c r="B108" s="132"/>
      <c r="C108" s="325" t="s">
        <v>161</v>
      </c>
      <c r="D108" s="325"/>
      <c r="E108" s="325"/>
      <c r="F108" s="325"/>
      <c r="G108" s="325"/>
      <c r="H108" s="325"/>
      <c r="I108" s="325"/>
      <c r="J108" s="325"/>
      <c r="K108" s="325"/>
      <c r="L108" s="111"/>
      <c r="M108" s="111"/>
      <c r="N108" s="125"/>
      <c r="O108" s="111"/>
      <c r="P108" s="112"/>
    </row>
    <row r="109" spans="1:16" ht="13.5" thickBot="1">
      <c r="A109" s="135"/>
      <c r="B109" s="136"/>
      <c r="C109" s="316" t="s">
        <v>14</v>
      </c>
      <c r="D109" s="316"/>
      <c r="E109" s="316"/>
      <c r="F109" s="316"/>
      <c r="G109" s="316"/>
      <c r="H109" s="316"/>
      <c r="I109" s="316"/>
      <c r="J109" s="316"/>
      <c r="K109" s="316"/>
      <c r="L109" s="126"/>
      <c r="M109" s="115"/>
      <c r="N109" s="115"/>
      <c r="O109" s="116"/>
      <c r="P109" s="124"/>
    </row>
    <row r="111" spans="1:16">
      <c r="C111" s="212"/>
    </row>
    <row r="113" spans="1:9">
      <c r="C113" s="212"/>
    </row>
    <row r="114" spans="1:9" ht="15">
      <c r="A114" s="3"/>
      <c r="B114" s="3"/>
      <c r="C114" s="214"/>
      <c r="D114" s="269"/>
      <c r="E114" s="270"/>
      <c r="F114" s="214"/>
      <c r="G114" s="2"/>
      <c r="H114" s="3"/>
      <c r="I114" s="3"/>
    </row>
  </sheetData>
  <mergeCells count="12">
    <mergeCell ref="A7:P7"/>
    <mergeCell ref="A11:P11"/>
    <mergeCell ref="F12:K12"/>
    <mergeCell ref="C108:K108"/>
    <mergeCell ref="C109:K109"/>
    <mergeCell ref="A8:P8"/>
    <mergeCell ref="A9:H9"/>
    <mergeCell ref="I9:L9"/>
    <mergeCell ref="M9:N9"/>
    <mergeCell ref="A10:I10"/>
    <mergeCell ref="J10:K10"/>
    <mergeCell ref="O10:P10"/>
  </mergeCells>
  <pageMargins left="0.7" right="0.7" top="0.75" bottom="0.75" header="0.3" footer="0.3"/>
  <pageSetup paperSize="9" scale="8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2"/>
  <sheetViews>
    <sheetView zoomScale="130" zoomScaleNormal="130" zoomScaleSheetLayoutView="130" workbookViewId="0">
      <selection activeCell="A12" sqref="A12"/>
    </sheetView>
  </sheetViews>
  <sheetFormatPr defaultRowHeight="12.75"/>
  <cols>
    <col min="1" max="1" width="4.140625" style="1" customWidth="1"/>
    <col min="2" max="2" width="4.5703125" style="1" customWidth="1"/>
    <col min="3" max="3" width="40" style="211" customWidth="1"/>
    <col min="4" max="4" width="5.7109375" style="267" customWidth="1"/>
    <col min="5" max="5" width="8.42578125" style="268" customWidth="1"/>
    <col min="6" max="6" width="7.5703125" style="1" customWidth="1"/>
    <col min="7" max="7" width="7.7109375" style="1" customWidth="1"/>
    <col min="8" max="8" width="8.140625" style="1" customWidth="1"/>
    <col min="9" max="9" width="8.28515625" style="1" customWidth="1"/>
    <col min="10" max="10" width="7" style="1" customWidth="1"/>
    <col min="11" max="11" width="8.42578125" style="1" customWidth="1"/>
    <col min="12" max="12" width="9.28515625" style="1" customWidth="1"/>
    <col min="13" max="14" width="9.42578125" style="1" customWidth="1"/>
    <col min="15" max="15" width="8.7109375" style="1" customWidth="1"/>
    <col min="16" max="16" width="10" style="1" customWidth="1"/>
    <col min="17" max="17" width="9.28515625" style="1" bestFit="1" customWidth="1"/>
    <col min="18" max="16384" width="9.140625" style="1"/>
  </cols>
  <sheetData>
    <row r="1" spans="1:16">
      <c r="A1" s="3"/>
      <c r="B1" s="3"/>
      <c r="C1" s="201"/>
      <c r="D1" s="215"/>
      <c r="E1" s="216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">
      <c r="A2" s="187" t="s">
        <v>277</v>
      </c>
      <c r="B2" s="189"/>
      <c r="C2" s="217"/>
      <c r="D2" s="217"/>
      <c r="E2" s="217"/>
      <c r="F2" s="189"/>
      <c r="G2" s="189"/>
      <c r="H2" s="189"/>
      <c r="I2" s="3"/>
      <c r="J2" s="3"/>
      <c r="K2" s="3"/>
      <c r="L2" s="3"/>
      <c r="M2" s="3"/>
      <c r="N2" s="3"/>
      <c r="O2" s="3"/>
      <c r="P2" s="3"/>
    </row>
    <row r="3" spans="1:16" ht="15">
      <c r="A3" s="200" t="s">
        <v>278</v>
      </c>
      <c r="B3" s="190"/>
      <c r="C3" s="218"/>
      <c r="D3" s="218"/>
      <c r="E3" s="219"/>
      <c r="F3" s="191"/>
      <c r="G3" s="191"/>
      <c r="H3" s="191"/>
      <c r="I3" s="3"/>
      <c r="J3" s="3"/>
      <c r="K3" s="3"/>
      <c r="L3" s="3"/>
      <c r="M3" s="3"/>
      <c r="N3" s="3"/>
      <c r="O3" s="3"/>
      <c r="P3" s="3"/>
    </row>
    <row r="4" spans="1:16" ht="15">
      <c r="A4" s="187" t="s">
        <v>279</v>
      </c>
      <c r="B4" s="180"/>
      <c r="C4" s="190"/>
      <c r="D4" s="190"/>
      <c r="E4" s="19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</row>
    <row r="5" spans="1:16" ht="15">
      <c r="A5" s="187" t="s">
        <v>294</v>
      </c>
      <c r="B5" s="5"/>
      <c r="C5" s="221"/>
      <c r="D5" s="221"/>
      <c r="E5" s="221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</row>
    <row r="6" spans="1:16" ht="15">
      <c r="A6" s="187" t="s">
        <v>265</v>
      </c>
      <c r="B6" s="5"/>
      <c r="C6" s="222"/>
      <c r="D6" s="223"/>
      <c r="E6" s="223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</row>
    <row r="7" spans="1:16" ht="21">
      <c r="A7" s="308" t="s">
        <v>179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</row>
    <row r="8" spans="1:16" ht="15.75">
      <c r="A8" s="317" t="s">
        <v>250</v>
      </c>
      <c r="B8" s="317"/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  <c r="O8" s="317"/>
      <c r="P8" s="317"/>
    </row>
    <row r="9" spans="1:16" ht="18.75">
      <c r="A9" s="318" t="s">
        <v>189</v>
      </c>
      <c r="B9" s="318"/>
      <c r="C9" s="319"/>
      <c r="D9" s="320"/>
      <c r="E9" s="320"/>
      <c r="F9" s="320"/>
      <c r="G9" s="320"/>
      <c r="H9" s="320"/>
      <c r="I9" s="321" t="s">
        <v>61</v>
      </c>
      <c r="J9" s="321"/>
      <c r="K9" s="321"/>
      <c r="L9" s="321"/>
      <c r="M9" s="322"/>
      <c r="N9" s="322"/>
      <c r="O9" s="6" t="s">
        <v>88</v>
      </c>
      <c r="P9" s="4"/>
    </row>
    <row r="10" spans="1:16">
      <c r="A10" s="323"/>
      <c r="B10" s="323"/>
      <c r="C10" s="323"/>
      <c r="D10" s="323"/>
      <c r="E10" s="323"/>
      <c r="F10" s="323"/>
      <c r="G10" s="323"/>
      <c r="H10" s="323"/>
      <c r="I10" s="323"/>
      <c r="J10" s="323" t="s">
        <v>1</v>
      </c>
      <c r="K10" s="323"/>
      <c r="L10" s="7">
        <v>2016</v>
      </c>
      <c r="M10" s="8" t="s">
        <v>0</v>
      </c>
      <c r="N10" s="9"/>
      <c r="O10" s="324"/>
      <c r="P10" s="324"/>
    </row>
    <row r="11" spans="1:16" ht="13.5" thickBot="1">
      <c r="A11" s="309"/>
      <c r="B11" s="309"/>
      <c r="C11" s="309"/>
      <c r="D11" s="309"/>
      <c r="E11" s="309"/>
      <c r="F11" s="309"/>
      <c r="G11" s="309"/>
      <c r="H11" s="309"/>
      <c r="I11" s="309"/>
      <c r="J11" s="309"/>
      <c r="K11" s="309"/>
      <c r="L11" s="309"/>
      <c r="M11" s="309"/>
      <c r="N11" s="309"/>
      <c r="O11" s="309"/>
      <c r="P11" s="309"/>
    </row>
    <row r="12" spans="1:16" ht="13.5" thickBot="1">
      <c r="A12" s="10" t="s">
        <v>2</v>
      </c>
      <c r="B12" s="11"/>
      <c r="C12" s="203"/>
      <c r="D12" s="224" t="s">
        <v>3</v>
      </c>
      <c r="E12" s="225" t="s">
        <v>4</v>
      </c>
      <c r="F12" s="310" t="s">
        <v>16</v>
      </c>
      <c r="G12" s="311"/>
      <c r="H12" s="311"/>
      <c r="I12" s="311"/>
      <c r="J12" s="311"/>
      <c r="K12" s="312"/>
      <c r="L12" s="17"/>
      <c r="M12" s="17"/>
      <c r="N12" s="17" t="s">
        <v>6</v>
      </c>
      <c r="O12" s="17" t="s">
        <v>5</v>
      </c>
      <c r="P12" s="18" t="s">
        <v>88</v>
      </c>
    </row>
    <row r="13" spans="1:16" ht="33.75">
      <c r="A13" s="12" t="s">
        <v>7</v>
      </c>
      <c r="B13" s="13" t="s">
        <v>35</v>
      </c>
      <c r="C13" s="204" t="s">
        <v>15</v>
      </c>
      <c r="D13" s="226" t="s">
        <v>8</v>
      </c>
      <c r="E13" s="227" t="s">
        <v>9</v>
      </c>
      <c r="F13" s="12" t="s">
        <v>17</v>
      </c>
      <c r="G13" s="10" t="s">
        <v>11</v>
      </c>
      <c r="H13" s="10" t="s">
        <v>19</v>
      </c>
      <c r="I13" s="10" t="s">
        <v>10</v>
      </c>
      <c r="J13" s="10" t="s">
        <v>20</v>
      </c>
      <c r="K13" s="10" t="s">
        <v>25</v>
      </c>
      <c r="L13" s="11" t="s">
        <v>21</v>
      </c>
      <c r="M13" s="10" t="s">
        <v>19</v>
      </c>
      <c r="N13" s="10" t="s">
        <v>10</v>
      </c>
      <c r="O13" s="10" t="s">
        <v>20</v>
      </c>
      <c r="P13" s="10" t="s">
        <v>25</v>
      </c>
    </row>
    <row r="14" spans="1:16">
      <c r="A14" s="12" t="s">
        <v>12</v>
      </c>
      <c r="B14" s="13"/>
      <c r="C14" s="204"/>
      <c r="D14" s="226"/>
      <c r="E14" s="227"/>
      <c r="F14" s="12" t="s">
        <v>26</v>
      </c>
      <c r="G14" s="12" t="s">
        <v>18</v>
      </c>
      <c r="H14" s="12" t="s">
        <v>23</v>
      </c>
      <c r="I14" s="12" t="s">
        <v>22</v>
      </c>
      <c r="J14" s="12" t="s">
        <v>24</v>
      </c>
      <c r="K14" s="12" t="s">
        <v>88</v>
      </c>
      <c r="L14" s="13" t="s">
        <v>27</v>
      </c>
      <c r="M14" s="12" t="s">
        <v>23</v>
      </c>
      <c r="N14" s="12" t="s">
        <v>22</v>
      </c>
      <c r="O14" s="12" t="s">
        <v>24</v>
      </c>
      <c r="P14" s="12" t="s">
        <v>88</v>
      </c>
    </row>
    <row r="15" spans="1:16" ht="13.5" thickBot="1">
      <c r="A15" s="14"/>
      <c r="B15" s="15"/>
      <c r="C15" s="205"/>
      <c r="D15" s="229"/>
      <c r="E15" s="230"/>
      <c r="F15" s="14" t="s">
        <v>28</v>
      </c>
      <c r="G15" s="14" t="s">
        <v>257</v>
      </c>
      <c r="H15" s="14" t="s">
        <v>88</v>
      </c>
      <c r="I15" s="14" t="s">
        <v>88</v>
      </c>
      <c r="J15" s="14" t="s">
        <v>88</v>
      </c>
      <c r="K15" s="14"/>
      <c r="L15" s="15" t="s">
        <v>28</v>
      </c>
      <c r="M15" s="14" t="s">
        <v>88</v>
      </c>
      <c r="N15" s="14" t="s">
        <v>88</v>
      </c>
      <c r="O15" s="14" t="s">
        <v>88</v>
      </c>
      <c r="P15" s="14"/>
    </row>
    <row r="16" spans="1:16" ht="13.5" thickBot="1">
      <c r="A16" s="76">
        <v>1</v>
      </c>
      <c r="B16" s="76">
        <v>2</v>
      </c>
      <c r="C16" s="206">
        <v>3</v>
      </c>
      <c r="D16" s="206">
        <v>4</v>
      </c>
      <c r="E16" s="232">
        <v>5</v>
      </c>
      <c r="F16" s="76">
        <v>6</v>
      </c>
      <c r="G16" s="76">
        <v>7</v>
      </c>
      <c r="H16" s="76">
        <v>8</v>
      </c>
      <c r="I16" s="76">
        <v>9</v>
      </c>
      <c r="J16" s="76">
        <v>10</v>
      </c>
      <c r="K16" s="76">
        <v>11</v>
      </c>
      <c r="L16" s="76">
        <v>12</v>
      </c>
      <c r="M16" s="76">
        <v>13</v>
      </c>
      <c r="N16" s="76">
        <v>14</v>
      </c>
      <c r="O16" s="76">
        <v>15</v>
      </c>
      <c r="P16" s="76">
        <v>16</v>
      </c>
    </row>
    <row r="17" spans="1:16" ht="15">
      <c r="A17" s="77"/>
      <c r="B17" s="78"/>
      <c r="C17" s="207" t="s">
        <v>249</v>
      </c>
      <c r="D17" s="233"/>
      <c r="E17" s="234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9"/>
    </row>
    <row r="18" spans="1:16" ht="15">
      <c r="A18" s="44"/>
      <c r="B18" s="26"/>
      <c r="C18" s="22" t="s">
        <v>260</v>
      </c>
      <c r="D18" s="40"/>
      <c r="E18" s="41"/>
      <c r="F18" s="43"/>
      <c r="G18" s="37"/>
      <c r="H18" s="37"/>
      <c r="I18" s="37"/>
      <c r="J18" s="37"/>
      <c r="K18" s="43"/>
      <c r="L18" s="37"/>
      <c r="M18" s="37"/>
      <c r="N18" s="37"/>
      <c r="O18" s="37"/>
      <c r="P18" s="45"/>
    </row>
    <row r="19" spans="1:16">
      <c r="A19" s="46">
        <v>1</v>
      </c>
      <c r="B19" s="21" t="s">
        <v>40</v>
      </c>
      <c r="C19" s="20" t="s">
        <v>127</v>
      </c>
      <c r="D19" s="175" t="s">
        <v>13</v>
      </c>
      <c r="E19" s="41">
        <v>1</v>
      </c>
      <c r="F19" s="82"/>
      <c r="G19" s="82"/>
      <c r="H19" s="82"/>
      <c r="I19" s="82"/>
      <c r="J19" s="83"/>
      <c r="K19" s="83"/>
      <c r="L19" s="84"/>
      <c r="M19" s="83"/>
      <c r="N19" s="83"/>
      <c r="O19" s="83"/>
      <c r="P19" s="118"/>
    </row>
    <row r="20" spans="1:16">
      <c r="A20" s="46">
        <f>A19+1</f>
        <v>2</v>
      </c>
      <c r="B20" s="21" t="s">
        <v>40</v>
      </c>
      <c r="C20" s="20" t="s">
        <v>172</v>
      </c>
      <c r="D20" s="175" t="s">
        <v>13</v>
      </c>
      <c r="E20" s="41">
        <v>1</v>
      </c>
      <c r="F20" s="82"/>
      <c r="G20" s="82"/>
      <c r="H20" s="82"/>
      <c r="I20" s="82"/>
      <c r="J20" s="83"/>
      <c r="K20" s="83"/>
      <c r="L20" s="84"/>
      <c r="M20" s="83"/>
      <c r="N20" s="83"/>
      <c r="O20" s="83"/>
      <c r="P20" s="118"/>
    </row>
    <row r="21" spans="1:16">
      <c r="A21" s="46">
        <f t="shared" ref="A21:A84" si="0">A20+1</f>
        <v>3</v>
      </c>
      <c r="B21" s="21" t="s">
        <v>40</v>
      </c>
      <c r="C21" s="36" t="s">
        <v>164</v>
      </c>
      <c r="D21" s="175" t="s">
        <v>13</v>
      </c>
      <c r="E21" s="41">
        <v>1</v>
      </c>
      <c r="F21" s="82"/>
      <c r="G21" s="82"/>
      <c r="H21" s="82"/>
      <c r="I21" s="82"/>
      <c r="J21" s="83"/>
      <c r="K21" s="83"/>
      <c r="L21" s="84"/>
      <c r="M21" s="83"/>
      <c r="N21" s="83"/>
      <c r="O21" s="83"/>
      <c r="P21" s="118"/>
    </row>
    <row r="22" spans="1:16">
      <c r="A22" s="46">
        <f t="shared" si="0"/>
        <v>4</v>
      </c>
      <c r="B22" s="21" t="s">
        <v>40</v>
      </c>
      <c r="C22" s="36" t="s">
        <v>124</v>
      </c>
      <c r="D22" s="175" t="s">
        <v>42</v>
      </c>
      <c r="E22" s="41">
        <v>2</v>
      </c>
      <c r="F22" s="82"/>
      <c r="G22" s="82"/>
      <c r="H22" s="82"/>
      <c r="I22" s="82"/>
      <c r="J22" s="83"/>
      <c r="K22" s="83"/>
      <c r="L22" s="84"/>
      <c r="M22" s="83"/>
      <c r="N22" s="83"/>
      <c r="O22" s="83"/>
      <c r="P22" s="118"/>
    </row>
    <row r="23" spans="1:16">
      <c r="A23" s="46">
        <f t="shared" si="0"/>
        <v>5</v>
      </c>
      <c r="B23" s="21" t="s">
        <v>40</v>
      </c>
      <c r="C23" s="20" t="s">
        <v>218</v>
      </c>
      <c r="D23" s="175" t="s">
        <v>42</v>
      </c>
      <c r="E23" s="41">
        <v>2</v>
      </c>
      <c r="F23" s="82"/>
      <c r="G23" s="82"/>
      <c r="H23" s="82"/>
      <c r="I23" s="82"/>
      <c r="J23" s="83"/>
      <c r="K23" s="83"/>
      <c r="L23" s="84"/>
      <c r="M23" s="83"/>
      <c r="N23" s="83"/>
      <c r="O23" s="83"/>
      <c r="P23" s="118"/>
    </row>
    <row r="24" spans="1:16">
      <c r="A24" s="46">
        <f t="shared" si="0"/>
        <v>6</v>
      </c>
      <c r="B24" s="21" t="s">
        <v>40</v>
      </c>
      <c r="C24" s="20" t="s">
        <v>109</v>
      </c>
      <c r="D24" s="175" t="s">
        <v>42</v>
      </c>
      <c r="E24" s="41">
        <v>2</v>
      </c>
      <c r="F24" s="82"/>
      <c r="G24" s="82"/>
      <c r="H24" s="82"/>
      <c r="I24" s="82"/>
      <c r="J24" s="83"/>
      <c r="K24" s="83"/>
      <c r="L24" s="84"/>
      <c r="M24" s="83"/>
      <c r="N24" s="83"/>
      <c r="O24" s="83"/>
      <c r="P24" s="118"/>
    </row>
    <row r="25" spans="1:16">
      <c r="A25" s="46">
        <f t="shared" si="0"/>
        <v>7</v>
      </c>
      <c r="B25" s="21" t="s">
        <v>40</v>
      </c>
      <c r="C25" s="20" t="s">
        <v>244</v>
      </c>
      <c r="D25" s="175" t="s">
        <v>36</v>
      </c>
      <c r="E25" s="41">
        <v>5</v>
      </c>
      <c r="F25" s="82"/>
      <c r="G25" s="82"/>
      <c r="H25" s="82"/>
      <c r="I25" s="82"/>
      <c r="J25" s="83"/>
      <c r="K25" s="83"/>
      <c r="L25" s="84"/>
      <c r="M25" s="83"/>
      <c r="N25" s="83"/>
      <c r="O25" s="83"/>
      <c r="P25" s="118"/>
    </row>
    <row r="26" spans="1:16">
      <c r="A26" s="46">
        <f t="shared" si="0"/>
        <v>8</v>
      </c>
      <c r="B26" s="21" t="s">
        <v>40</v>
      </c>
      <c r="C26" s="20" t="s">
        <v>290</v>
      </c>
      <c r="D26" s="175" t="s">
        <v>42</v>
      </c>
      <c r="E26" s="41">
        <v>2</v>
      </c>
      <c r="F26" s="82"/>
      <c r="G26" s="82"/>
      <c r="H26" s="82"/>
      <c r="I26" s="82"/>
      <c r="J26" s="83"/>
      <c r="K26" s="83"/>
      <c r="L26" s="84"/>
      <c r="M26" s="83"/>
      <c r="N26" s="83"/>
      <c r="O26" s="83"/>
      <c r="P26" s="118"/>
    </row>
    <row r="27" spans="1:16">
      <c r="A27" s="46">
        <f t="shared" si="0"/>
        <v>9</v>
      </c>
      <c r="B27" s="21" t="s">
        <v>40</v>
      </c>
      <c r="C27" s="20" t="s">
        <v>108</v>
      </c>
      <c r="D27" s="175" t="s">
        <v>42</v>
      </c>
      <c r="E27" s="41">
        <v>1.5</v>
      </c>
      <c r="F27" s="82"/>
      <c r="G27" s="82"/>
      <c r="H27" s="82"/>
      <c r="I27" s="82"/>
      <c r="J27" s="83"/>
      <c r="K27" s="83"/>
      <c r="L27" s="84"/>
      <c r="M27" s="83"/>
      <c r="N27" s="83"/>
      <c r="O27" s="83"/>
      <c r="P27" s="118"/>
    </row>
    <row r="28" spans="1:16">
      <c r="A28" s="46">
        <f t="shared" si="0"/>
        <v>10</v>
      </c>
      <c r="B28" s="21" t="s">
        <v>40</v>
      </c>
      <c r="C28" s="20" t="s">
        <v>44</v>
      </c>
      <c r="D28" s="175" t="s">
        <v>45</v>
      </c>
      <c r="E28" s="41">
        <v>2</v>
      </c>
      <c r="F28" s="82"/>
      <c r="G28" s="82"/>
      <c r="H28" s="82"/>
      <c r="I28" s="82"/>
      <c r="J28" s="83"/>
      <c r="K28" s="83"/>
      <c r="L28" s="84"/>
      <c r="M28" s="83"/>
      <c r="N28" s="83"/>
      <c r="O28" s="83"/>
      <c r="P28" s="118"/>
    </row>
    <row r="29" spans="1:16">
      <c r="A29" s="46"/>
      <c r="B29" s="21"/>
      <c r="C29" s="156" t="s">
        <v>268</v>
      </c>
      <c r="D29" s="175"/>
      <c r="E29" s="41"/>
      <c r="F29" s="155"/>
      <c r="G29" s="82"/>
      <c r="H29" s="82"/>
      <c r="I29" s="82"/>
      <c r="J29" s="83"/>
      <c r="K29" s="154"/>
      <c r="L29" s="84"/>
      <c r="M29" s="83"/>
      <c r="N29" s="83"/>
      <c r="O29" s="83"/>
      <c r="P29" s="118"/>
    </row>
    <row r="30" spans="1:16">
      <c r="A30" s="46">
        <v>11</v>
      </c>
      <c r="B30" s="21" t="s">
        <v>40</v>
      </c>
      <c r="C30" s="157" t="s">
        <v>128</v>
      </c>
      <c r="D30" s="175" t="s">
        <v>42</v>
      </c>
      <c r="E30" s="41">
        <v>2</v>
      </c>
      <c r="F30" s="155"/>
      <c r="G30" s="82"/>
      <c r="H30" s="82"/>
      <c r="I30" s="82"/>
      <c r="J30" s="83"/>
      <c r="K30" s="154"/>
      <c r="L30" s="84"/>
      <c r="M30" s="83"/>
      <c r="N30" s="83"/>
      <c r="O30" s="83"/>
      <c r="P30" s="118"/>
    </row>
    <row r="31" spans="1:16">
      <c r="A31" s="46">
        <f t="shared" si="0"/>
        <v>12</v>
      </c>
      <c r="B31" s="21" t="s">
        <v>40</v>
      </c>
      <c r="C31" s="177" t="s">
        <v>129</v>
      </c>
      <c r="D31" s="175" t="s">
        <v>32</v>
      </c>
      <c r="E31" s="41">
        <v>0.5</v>
      </c>
      <c r="F31" s="155"/>
      <c r="G31" s="82"/>
      <c r="H31" s="82"/>
      <c r="I31" s="82"/>
      <c r="J31" s="83"/>
      <c r="K31" s="154"/>
      <c r="L31" s="84"/>
      <c r="M31" s="83"/>
      <c r="N31" s="83"/>
      <c r="O31" s="83"/>
      <c r="P31" s="118"/>
    </row>
    <row r="32" spans="1:16" ht="25.5">
      <c r="A32" s="46">
        <f t="shared" si="0"/>
        <v>13</v>
      </c>
      <c r="B32" s="21" t="s">
        <v>40</v>
      </c>
      <c r="C32" s="157" t="s">
        <v>130</v>
      </c>
      <c r="D32" s="175" t="s">
        <v>42</v>
      </c>
      <c r="E32" s="41">
        <v>2</v>
      </c>
      <c r="F32" s="155"/>
      <c r="G32" s="82"/>
      <c r="H32" s="82"/>
      <c r="I32" s="82"/>
      <c r="J32" s="83"/>
      <c r="K32" s="154"/>
      <c r="L32" s="84"/>
      <c r="M32" s="83"/>
      <c r="N32" s="83"/>
      <c r="O32" s="83"/>
      <c r="P32" s="118"/>
    </row>
    <row r="33" spans="1:16">
      <c r="A33" s="46">
        <f t="shared" si="0"/>
        <v>14</v>
      </c>
      <c r="B33" s="21" t="s">
        <v>40</v>
      </c>
      <c r="C33" s="177" t="s">
        <v>131</v>
      </c>
      <c r="D33" s="175" t="s">
        <v>33</v>
      </c>
      <c r="E33" s="41">
        <v>15</v>
      </c>
      <c r="F33" s="155"/>
      <c r="G33" s="82"/>
      <c r="H33" s="82"/>
      <c r="I33" s="82"/>
      <c r="J33" s="83"/>
      <c r="K33" s="154"/>
      <c r="L33" s="84"/>
      <c r="M33" s="83"/>
      <c r="N33" s="83"/>
      <c r="O33" s="83"/>
      <c r="P33" s="118"/>
    </row>
    <row r="34" spans="1:16" ht="16.5" customHeight="1">
      <c r="A34" s="46">
        <f t="shared" si="0"/>
        <v>15</v>
      </c>
      <c r="B34" s="21" t="s">
        <v>40</v>
      </c>
      <c r="C34" s="157" t="s">
        <v>132</v>
      </c>
      <c r="D34" s="175" t="s">
        <v>42</v>
      </c>
      <c r="E34" s="41">
        <v>2</v>
      </c>
      <c r="F34" s="155"/>
      <c r="G34" s="82"/>
      <c r="H34" s="82"/>
      <c r="I34" s="82"/>
      <c r="J34" s="83"/>
      <c r="K34" s="154"/>
      <c r="L34" s="84"/>
      <c r="M34" s="83"/>
      <c r="N34" s="83"/>
      <c r="O34" s="83"/>
      <c r="P34" s="118"/>
    </row>
    <row r="35" spans="1:16">
      <c r="A35" s="46">
        <f t="shared" si="0"/>
        <v>16</v>
      </c>
      <c r="B35" s="21" t="s">
        <v>40</v>
      </c>
      <c r="C35" s="177" t="s">
        <v>133</v>
      </c>
      <c r="D35" s="175" t="s">
        <v>42</v>
      </c>
      <c r="E35" s="41">
        <v>2</v>
      </c>
      <c r="F35" s="155"/>
      <c r="G35" s="82"/>
      <c r="H35" s="82"/>
      <c r="I35" s="82"/>
      <c r="J35" s="83"/>
      <c r="K35" s="154"/>
      <c r="L35" s="84"/>
      <c r="M35" s="83"/>
      <c r="N35" s="83"/>
      <c r="O35" s="83"/>
      <c r="P35" s="118"/>
    </row>
    <row r="36" spans="1:16">
      <c r="A36" s="46">
        <f t="shared" si="0"/>
        <v>17</v>
      </c>
      <c r="B36" s="21" t="s">
        <v>40</v>
      </c>
      <c r="C36" s="177" t="s">
        <v>134</v>
      </c>
      <c r="D36" s="175" t="s">
        <v>33</v>
      </c>
      <c r="E36" s="41">
        <v>9</v>
      </c>
      <c r="F36" s="155"/>
      <c r="G36" s="82"/>
      <c r="H36" s="82"/>
      <c r="I36" s="82"/>
      <c r="J36" s="83"/>
      <c r="K36" s="154"/>
      <c r="L36" s="84"/>
      <c r="M36" s="83"/>
      <c r="N36" s="83"/>
      <c r="O36" s="83"/>
      <c r="P36" s="118"/>
    </row>
    <row r="37" spans="1:16" ht="15" customHeight="1">
      <c r="A37" s="46">
        <f t="shared" si="0"/>
        <v>18</v>
      </c>
      <c r="B37" s="21" t="s">
        <v>40</v>
      </c>
      <c r="C37" s="177" t="s">
        <v>135</v>
      </c>
      <c r="D37" s="175" t="s">
        <v>33</v>
      </c>
      <c r="E37" s="41" t="s">
        <v>173</v>
      </c>
      <c r="F37" s="155"/>
      <c r="G37" s="82"/>
      <c r="H37" s="82"/>
      <c r="I37" s="82"/>
      <c r="J37" s="83"/>
      <c r="K37" s="154"/>
      <c r="L37" s="84"/>
      <c r="M37" s="83"/>
      <c r="N37" s="83"/>
      <c r="O37" s="83"/>
      <c r="P37" s="118"/>
    </row>
    <row r="38" spans="1:16" ht="15" customHeight="1">
      <c r="A38" s="46">
        <f t="shared" si="0"/>
        <v>19</v>
      </c>
      <c r="B38" s="21"/>
      <c r="C38" s="177" t="s">
        <v>31</v>
      </c>
      <c r="D38" s="175" t="s">
        <v>42</v>
      </c>
      <c r="E38" s="41">
        <v>2.5</v>
      </c>
      <c r="F38" s="155"/>
      <c r="G38" s="82"/>
      <c r="H38" s="82"/>
      <c r="I38" s="82"/>
      <c r="J38" s="83"/>
      <c r="K38" s="154"/>
      <c r="L38" s="84"/>
      <c r="M38" s="83"/>
      <c r="N38" s="83"/>
      <c r="O38" s="83"/>
      <c r="P38" s="118"/>
    </row>
    <row r="39" spans="1:16" ht="14.25" customHeight="1">
      <c r="A39" s="46"/>
      <c r="B39" s="21"/>
      <c r="C39" s="22" t="s">
        <v>259</v>
      </c>
      <c r="D39" s="39"/>
      <c r="E39" s="41"/>
      <c r="F39" s="32"/>
      <c r="G39" s="33"/>
      <c r="H39" s="28"/>
      <c r="I39" s="28"/>
      <c r="J39" s="28"/>
      <c r="K39" s="29"/>
      <c r="L39" s="30"/>
      <c r="M39" s="28"/>
      <c r="N39" s="28"/>
      <c r="O39" s="28"/>
      <c r="P39" s="31"/>
    </row>
    <row r="40" spans="1:16" ht="38.25">
      <c r="A40" s="46">
        <v>20</v>
      </c>
      <c r="B40" s="21" t="s">
        <v>40</v>
      </c>
      <c r="C40" s="208" t="s">
        <v>50</v>
      </c>
      <c r="D40" s="276" t="s">
        <v>70</v>
      </c>
      <c r="E40" s="109">
        <v>16.5</v>
      </c>
      <c r="F40" s="96"/>
      <c r="G40" s="97"/>
      <c r="H40" s="82"/>
      <c r="I40" s="97"/>
      <c r="J40" s="98"/>
      <c r="K40" s="98"/>
      <c r="L40" s="99"/>
      <c r="M40" s="98"/>
      <c r="N40" s="98"/>
      <c r="O40" s="98"/>
      <c r="P40" s="120"/>
    </row>
    <row r="41" spans="1:16">
      <c r="A41" s="46">
        <f t="shared" si="0"/>
        <v>21</v>
      </c>
      <c r="B41" s="21" t="s">
        <v>40</v>
      </c>
      <c r="C41" s="209" t="s">
        <v>39</v>
      </c>
      <c r="D41" s="277" t="s">
        <v>32</v>
      </c>
      <c r="E41" s="41">
        <f>E40*0.25</f>
        <v>4.13</v>
      </c>
      <c r="F41" s="96"/>
      <c r="G41" s="97"/>
      <c r="H41" s="97"/>
      <c r="I41" s="97"/>
      <c r="J41" s="98"/>
      <c r="K41" s="98"/>
      <c r="L41" s="99"/>
      <c r="M41" s="98"/>
      <c r="N41" s="83"/>
      <c r="O41" s="98"/>
      <c r="P41" s="120"/>
    </row>
    <row r="42" spans="1:16">
      <c r="A42" s="46">
        <f t="shared" si="0"/>
        <v>22</v>
      </c>
      <c r="B42" s="21" t="s">
        <v>40</v>
      </c>
      <c r="C42" s="209" t="s">
        <v>31</v>
      </c>
      <c r="D42" s="277" t="s">
        <v>70</v>
      </c>
      <c r="E42" s="41">
        <f>E40</f>
        <v>16.5</v>
      </c>
      <c r="F42" s="96"/>
      <c r="G42" s="97"/>
      <c r="H42" s="97"/>
      <c r="I42" s="97"/>
      <c r="J42" s="98"/>
      <c r="K42" s="98"/>
      <c r="L42" s="99"/>
      <c r="M42" s="98"/>
      <c r="N42" s="83"/>
      <c r="O42" s="98"/>
      <c r="P42" s="120"/>
    </row>
    <row r="43" spans="1:16" ht="25.5">
      <c r="A43" s="46">
        <f t="shared" si="0"/>
        <v>23</v>
      </c>
      <c r="B43" s="21" t="s">
        <v>40</v>
      </c>
      <c r="C43" s="20" t="s">
        <v>51</v>
      </c>
      <c r="D43" s="108" t="s">
        <v>42</v>
      </c>
      <c r="E43" s="109">
        <v>14.5</v>
      </c>
      <c r="F43" s="96"/>
      <c r="G43" s="97"/>
      <c r="H43" s="82"/>
      <c r="I43" s="97"/>
      <c r="J43" s="98"/>
      <c r="K43" s="98"/>
      <c r="L43" s="99"/>
      <c r="M43" s="98"/>
      <c r="N43" s="98"/>
      <c r="O43" s="98"/>
      <c r="P43" s="120"/>
    </row>
    <row r="44" spans="1:16">
      <c r="A44" s="46">
        <f t="shared" si="0"/>
        <v>24</v>
      </c>
      <c r="B44" s="21" t="s">
        <v>40</v>
      </c>
      <c r="C44" s="209" t="s">
        <v>37</v>
      </c>
      <c r="D44" s="277" t="s">
        <v>32</v>
      </c>
      <c r="E44" s="41">
        <f>E43*0.25</f>
        <v>3.63</v>
      </c>
      <c r="F44" s="96"/>
      <c r="G44" s="97"/>
      <c r="H44" s="97"/>
      <c r="I44" s="97"/>
      <c r="J44" s="98"/>
      <c r="K44" s="98"/>
      <c r="L44" s="99"/>
      <c r="M44" s="98"/>
      <c r="N44" s="83"/>
      <c r="O44" s="98"/>
      <c r="P44" s="120"/>
    </row>
    <row r="45" spans="1:16">
      <c r="A45" s="46">
        <f t="shared" si="0"/>
        <v>25</v>
      </c>
      <c r="B45" s="21" t="s">
        <v>40</v>
      </c>
      <c r="C45" s="209" t="s">
        <v>38</v>
      </c>
      <c r="D45" s="39" t="s">
        <v>47</v>
      </c>
      <c r="E45" s="41">
        <f>E43/10</f>
        <v>1.45</v>
      </c>
      <c r="F45" s="82"/>
      <c r="G45" s="82"/>
      <c r="H45" s="82"/>
      <c r="I45" s="82"/>
      <c r="J45" s="83"/>
      <c r="K45" s="83"/>
      <c r="L45" s="84"/>
      <c r="M45" s="83"/>
      <c r="N45" s="83"/>
      <c r="O45" s="83"/>
      <c r="P45" s="118"/>
    </row>
    <row r="46" spans="1:16">
      <c r="A46" s="46">
        <f t="shared" si="0"/>
        <v>26</v>
      </c>
      <c r="B46" s="21" t="s">
        <v>40</v>
      </c>
      <c r="C46" s="209" t="s">
        <v>46</v>
      </c>
      <c r="D46" s="39" t="s">
        <v>47</v>
      </c>
      <c r="E46" s="41">
        <f>E43/15</f>
        <v>0.97</v>
      </c>
      <c r="F46" s="82"/>
      <c r="G46" s="82"/>
      <c r="H46" s="82"/>
      <c r="I46" s="82"/>
      <c r="J46" s="83"/>
      <c r="K46" s="83"/>
      <c r="L46" s="84"/>
      <c r="M46" s="83"/>
      <c r="N46" s="83"/>
      <c r="O46" s="83"/>
      <c r="P46" s="118"/>
    </row>
    <row r="47" spans="1:16">
      <c r="A47" s="46">
        <f t="shared" si="0"/>
        <v>27</v>
      </c>
      <c r="B47" s="21" t="s">
        <v>40</v>
      </c>
      <c r="C47" s="209" t="s">
        <v>48</v>
      </c>
      <c r="D47" s="39" t="s">
        <v>43</v>
      </c>
      <c r="E47" s="41">
        <v>1</v>
      </c>
      <c r="F47" s="82"/>
      <c r="G47" s="82"/>
      <c r="H47" s="82"/>
      <c r="I47" s="82"/>
      <c r="J47" s="83"/>
      <c r="K47" s="83"/>
      <c r="L47" s="84"/>
      <c r="M47" s="83"/>
      <c r="N47" s="83"/>
      <c r="O47" s="83"/>
      <c r="P47" s="118"/>
    </row>
    <row r="48" spans="1:16">
      <c r="A48" s="46">
        <f t="shared" si="0"/>
        <v>28</v>
      </c>
      <c r="B48" s="21" t="s">
        <v>40</v>
      </c>
      <c r="C48" s="209" t="s">
        <v>49</v>
      </c>
      <c r="D48" s="277" t="s">
        <v>70</v>
      </c>
      <c r="E48" s="41">
        <f>E43</f>
        <v>14.5</v>
      </c>
      <c r="F48" s="96"/>
      <c r="G48" s="97"/>
      <c r="H48" s="97"/>
      <c r="I48" s="97"/>
      <c r="J48" s="98"/>
      <c r="K48" s="98"/>
      <c r="L48" s="99"/>
      <c r="M48" s="98"/>
      <c r="N48" s="83"/>
      <c r="O48" s="98"/>
      <c r="P48" s="120"/>
    </row>
    <row r="49" spans="1:16">
      <c r="A49" s="46">
        <f t="shared" si="0"/>
        <v>29</v>
      </c>
      <c r="B49" s="21" t="s">
        <v>40</v>
      </c>
      <c r="C49" s="20" t="s">
        <v>52</v>
      </c>
      <c r="D49" s="277" t="s">
        <v>70</v>
      </c>
      <c r="E49" s="41">
        <v>14.5</v>
      </c>
      <c r="F49" s="96"/>
      <c r="G49" s="97"/>
      <c r="H49" s="82"/>
      <c r="I49" s="97"/>
      <c r="J49" s="98"/>
      <c r="K49" s="98"/>
      <c r="L49" s="99"/>
      <c r="M49" s="98"/>
      <c r="N49" s="98"/>
      <c r="O49" s="98"/>
      <c r="P49" s="120"/>
    </row>
    <row r="50" spans="1:16">
      <c r="A50" s="46">
        <f t="shared" si="0"/>
        <v>30</v>
      </c>
      <c r="B50" s="21" t="s">
        <v>40</v>
      </c>
      <c r="C50" s="209" t="s">
        <v>37</v>
      </c>
      <c r="D50" s="39" t="s">
        <v>32</v>
      </c>
      <c r="E50" s="41">
        <f>E49*0.25</f>
        <v>3.63</v>
      </c>
      <c r="F50" s="96"/>
      <c r="G50" s="97"/>
      <c r="H50" s="97"/>
      <c r="I50" s="97"/>
      <c r="J50" s="98"/>
      <c r="K50" s="98"/>
      <c r="L50" s="99"/>
      <c r="M50" s="98"/>
      <c r="N50" s="83"/>
      <c r="O50" s="98"/>
      <c r="P50" s="120"/>
    </row>
    <row r="51" spans="1:16">
      <c r="A51" s="46">
        <f t="shared" si="0"/>
        <v>31</v>
      </c>
      <c r="B51" s="21" t="s">
        <v>40</v>
      </c>
      <c r="C51" s="20" t="s">
        <v>53</v>
      </c>
      <c r="D51" s="277" t="s">
        <v>70</v>
      </c>
      <c r="E51" s="41">
        <f>E49</f>
        <v>14.5</v>
      </c>
      <c r="F51" s="96"/>
      <c r="G51" s="97"/>
      <c r="H51" s="82"/>
      <c r="I51" s="97"/>
      <c r="J51" s="98"/>
      <c r="K51" s="98"/>
      <c r="L51" s="99"/>
      <c r="M51" s="98"/>
      <c r="N51" s="98"/>
      <c r="O51" s="98"/>
      <c r="P51" s="120"/>
    </row>
    <row r="52" spans="1:16" ht="25.5">
      <c r="A52" s="46">
        <f t="shared" si="0"/>
        <v>32</v>
      </c>
      <c r="B52" s="21" t="s">
        <v>40</v>
      </c>
      <c r="C52" s="209" t="s">
        <v>54</v>
      </c>
      <c r="D52" s="108" t="s">
        <v>32</v>
      </c>
      <c r="E52" s="109">
        <f>E51*0.4</f>
        <v>5.8</v>
      </c>
      <c r="F52" s="96"/>
      <c r="G52" s="97"/>
      <c r="H52" s="97"/>
      <c r="I52" s="97"/>
      <c r="J52" s="98"/>
      <c r="K52" s="98"/>
      <c r="L52" s="99"/>
      <c r="M52" s="98"/>
      <c r="N52" s="83"/>
      <c r="O52" s="98"/>
      <c r="P52" s="120"/>
    </row>
    <row r="53" spans="1:16" ht="25.5">
      <c r="A53" s="46">
        <f t="shared" si="0"/>
        <v>33</v>
      </c>
      <c r="B53" s="21" t="s">
        <v>40</v>
      </c>
      <c r="C53" s="157" t="s">
        <v>174</v>
      </c>
      <c r="D53" s="108" t="s">
        <v>42</v>
      </c>
      <c r="E53" s="109">
        <v>8</v>
      </c>
      <c r="F53" s="96"/>
      <c r="G53" s="97"/>
      <c r="H53" s="97"/>
      <c r="I53" s="97"/>
      <c r="J53" s="98"/>
      <c r="K53" s="98"/>
      <c r="L53" s="99"/>
      <c r="M53" s="98"/>
      <c r="N53" s="83"/>
      <c r="O53" s="98"/>
      <c r="P53" s="120"/>
    </row>
    <row r="54" spans="1:16">
      <c r="A54" s="46">
        <f t="shared" si="0"/>
        <v>34</v>
      </c>
      <c r="B54" s="21" t="s">
        <v>40</v>
      </c>
      <c r="C54" s="177" t="s">
        <v>142</v>
      </c>
      <c r="D54" s="108" t="s">
        <v>42</v>
      </c>
      <c r="E54" s="109">
        <v>9</v>
      </c>
      <c r="F54" s="96"/>
      <c r="G54" s="97"/>
      <c r="H54" s="97"/>
      <c r="I54" s="97"/>
      <c r="J54" s="98"/>
      <c r="K54" s="98"/>
      <c r="L54" s="99"/>
      <c r="M54" s="98"/>
      <c r="N54" s="83"/>
      <c r="O54" s="98"/>
      <c r="P54" s="120"/>
    </row>
    <row r="55" spans="1:16">
      <c r="A55" s="46">
        <f t="shared" si="0"/>
        <v>35</v>
      </c>
      <c r="B55" s="21" t="s">
        <v>40</v>
      </c>
      <c r="C55" s="177" t="s">
        <v>145</v>
      </c>
      <c r="D55" s="108" t="s">
        <v>33</v>
      </c>
      <c r="E55" s="109">
        <v>24</v>
      </c>
      <c r="F55" s="96"/>
      <c r="G55" s="97"/>
      <c r="H55" s="97"/>
      <c r="I55" s="97"/>
      <c r="J55" s="98"/>
      <c r="K55" s="98"/>
      <c r="L55" s="99"/>
      <c r="M55" s="98"/>
      <c r="N55" s="83"/>
      <c r="O55" s="98"/>
      <c r="P55" s="120"/>
    </row>
    <row r="56" spans="1:16">
      <c r="A56" s="46">
        <f t="shared" si="0"/>
        <v>36</v>
      </c>
      <c r="B56" s="21" t="s">
        <v>40</v>
      </c>
      <c r="C56" s="177" t="s">
        <v>146</v>
      </c>
      <c r="D56" s="108" t="s">
        <v>33</v>
      </c>
      <c r="E56" s="109">
        <v>8</v>
      </c>
      <c r="F56" s="96"/>
      <c r="G56" s="97"/>
      <c r="H56" s="97"/>
      <c r="I56" s="97"/>
      <c r="J56" s="98"/>
      <c r="K56" s="98"/>
      <c r="L56" s="99"/>
      <c r="M56" s="98"/>
      <c r="N56" s="83"/>
      <c r="O56" s="98"/>
      <c r="P56" s="120"/>
    </row>
    <row r="57" spans="1:16" ht="25.5" customHeight="1">
      <c r="A57" s="46">
        <f t="shared" si="0"/>
        <v>37</v>
      </c>
      <c r="B57" s="21" t="s">
        <v>40</v>
      </c>
      <c r="C57" s="177" t="s">
        <v>143</v>
      </c>
      <c r="D57" s="39" t="s">
        <v>62</v>
      </c>
      <c r="E57" s="41">
        <v>1</v>
      </c>
      <c r="F57" s="96"/>
      <c r="G57" s="97"/>
      <c r="H57" s="97"/>
      <c r="I57" s="97"/>
      <c r="J57" s="98"/>
      <c r="K57" s="98"/>
      <c r="L57" s="99"/>
      <c r="M57" s="98"/>
      <c r="N57" s="83"/>
      <c r="O57" s="98"/>
      <c r="P57" s="120"/>
    </row>
    <row r="58" spans="1:16" ht="27.75" customHeight="1">
      <c r="A58" s="46">
        <f t="shared" si="0"/>
        <v>38</v>
      </c>
      <c r="B58" s="21" t="s">
        <v>40</v>
      </c>
      <c r="C58" s="157" t="s">
        <v>247</v>
      </c>
      <c r="D58" s="39" t="s">
        <v>42</v>
      </c>
      <c r="E58" s="41">
        <v>1.5</v>
      </c>
      <c r="F58" s="96"/>
      <c r="G58" s="97"/>
      <c r="H58" s="97"/>
      <c r="I58" s="97"/>
      <c r="J58" s="98"/>
      <c r="K58" s="98"/>
      <c r="L58" s="99"/>
      <c r="M58" s="98"/>
      <c r="N58" s="83"/>
      <c r="O58" s="98"/>
      <c r="P58" s="120"/>
    </row>
    <row r="59" spans="1:16" ht="15" customHeight="1">
      <c r="A59" s="46">
        <f t="shared" si="0"/>
        <v>39</v>
      </c>
      <c r="B59" s="21" t="s">
        <v>40</v>
      </c>
      <c r="C59" s="177" t="s">
        <v>138</v>
      </c>
      <c r="D59" s="39" t="s">
        <v>42</v>
      </c>
      <c r="E59" s="41">
        <v>1.5</v>
      </c>
      <c r="F59" s="96"/>
      <c r="G59" s="97"/>
      <c r="H59" s="97"/>
      <c r="I59" s="97"/>
      <c r="J59" s="98"/>
      <c r="K59" s="98"/>
      <c r="L59" s="99"/>
      <c r="M59" s="98"/>
      <c r="N59" s="83"/>
      <c r="O59" s="98"/>
      <c r="P59" s="120"/>
    </row>
    <row r="60" spans="1:16" ht="15" customHeight="1">
      <c r="A60" s="46">
        <f t="shared" si="0"/>
        <v>40</v>
      </c>
      <c r="B60" s="21" t="s">
        <v>40</v>
      </c>
      <c r="C60" s="177" t="s">
        <v>112</v>
      </c>
      <c r="D60" s="39" t="s">
        <v>42</v>
      </c>
      <c r="E60" s="41">
        <v>1.5</v>
      </c>
      <c r="F60" s="96"/>
      <c r="G60" s="97"/>
      <c r="H60" s="97"/>
      <c r="I60" s="97"/>
      <c r="J60" s="98"/>
      <c r="K60" s="98"/>
      <c r="L60" s="99"/>
      <c r="M60" s="98"/>
      <c r="N60" s="83"/>
      <c r="O60" s="98"/>
      <c r="P60" s="120"/>
    </row>
    <row r="61" spans="1:16" ht="15" customHeight="1">
      <c r="A61" s="46">
        <f t="shared" si="0"/>
        <v>41</v>
      </c>
      <c r="B61" s="21" t="s">
        <v>40</v>
      </c>
      <c r="C61" s="177" t="s">
        <v>114</v>
      </c>
      <c r="D61" s="39" t="s">
        <v>42</v>
      </c>
      <c r="E61" s="41">
        <v>1.5</v>
      </c>
      <c r="F61" s="96"/>
      <c r="G61" s="97"/>
      <c r="H61" s="97"/>
      <c r="I61" s="97"/>
      <c r="J61" s="98"/>
      <c r="K61" s="98"/>
      <c r="L61" s="99"/>
      <c r="M61" s="98"/>
      <c r="N61" s="83"/>
      <c r="O61" s="98"/>
      <c r="P61" s="120"/>
    </row>
    <row r="62" spans="1:16" ht="15" customHeight="1">
      <c r="A62" s="46">
        <f t="shared" si="0"/>
        <v>42</v>
      </c>
      <c r="B62" s="21" t="s">
        <v>40</v>
      </c>
      <c r="C62" s="177" t="s">
        <v>31</v>
      </c>
      <c r="D62" s="39" t="s">
        <v>42</v>
      </c>
      <c r="E62" s="41">
        <v>1.5</v>
      </c>
      <c r="F62" s="96"/>
      <c r="G62" s="97"/>
      <c r="H62" s="97"/>
      <c r="I62" s="97"/>
      <c r="J62" s="98"/>
      <c r="K62" s="98"/>
      <c r="L62" s="99"/>
      <c r="M62" s="98"/>
      <c r="N62" s="83"/>
      <c r="O62" s="98"/>
      <c r="P62" s="120"/>
    </row>
    <row r="63" spans="1:16">
      <c r="A63" s="46"/>
      <c r="B63" s="21"/>
      <c r="C63" s="22" t="s">
        <v>264</v>
      </c>
      <c r="D63" s="40"/>
      <c r="E63" s="41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48"/>
    </row>
    <row r="64" spans="1:16" ht="15" customHeight="1">
      <c r="A64" s="46">
        <v>43</v>
      </c>
      <c r="B64" s="21" t="s">
        <v>40</v>
      </c>
      <c r="C64" s="20" t="s">
        <v>63</v>
      </c>
      <c r="D64" s="108" t="s">
        <v>42</v>
      </c>
      <c r="E64" s="109">
        <v>2</v>
      </c>
      <c r="F64" s="91"/>
      <c r="G64" s="91"/>
      <c r="H64" s="91"/>
      <c r="I64" s="92"/>
      <c r="J64" s="93"/>
      <c r="K64" s="93"/>
      <c r="L64" s="94"/>
      <c r="M64" s="93"/>
      <c r="N64" s="93"/>
      <c r="O64" s="93"/>
      <c r="P64" s="122"/>
    </row>
    <row r="65" spans="1:16">
      <c r="A65" s="46">
        <f t="shared" si="0"/>
        <v>44</v>
      </c>
      <c r="B65" s="21" t="s">
        <v>40</v>
      </c>
      <c r="C65" s="209" t="s">
        <v>64</v>
      </c>
      <c r="D65" s="39" t="s">
        <v>13</v>
      </c>
      <c r="E65" s="50">
        <f>E64*2.82</f>
        <v>6</v>
      </c>
      <c r="F65" s="96"/>
      <c r="G65" s="97"/>
      <c r="H65" s="97"/>
      <c r="I65" s="97"/>
      <c r="J65" s="98"/>
      <c r="K65" s="98"/>
      <c r="L65" s="99"/>
      <c r="M65" s="98"/>
      <c r="N65" s="83"/>
      <c r="O65" s="98"/>
      <c r="P65" s="120"/>
    </row>
    <row r="66" spans="1:16">
      <c r="A66" s="46">
        <f t="shared" si="0"/>
        <v>45</v>
      </c>
      <c r="B66" s="21" t="s">
        <v>40</v>
      </c>
      <c r="C66" s="209" t="s">
        <v>65</v>
      </c>
      <c r="D66" s="39" t="s">
        <v>13</v>
      </c>
      <c r="E66" s="50">
        <v>4</v>
      </c>
      <c r="F66" s="96"/>
      <c r="G66" s="97"/>
      <c r="H66" s="97"/>
      <c r="I66" s="97"/>
      <c r="J66" s="98"/>
      <c r="K66" s="98"/>
      <c r="L66" s="99"/>
      <c r="M66" s="98"/>
      <c r="N66" s="83"/>
      <c r="O66" s="98"/>
      <c r="P66" s="120"/>
    </row>
    <row r="67" spans="1:16">
      <c r="A67" s="46">
        <f t="shared" si="0"/>
        <v>46</v>
      </c>
      <c r="B67" s="21" t="s">
        <v>40</v>
      </c>
      <c r="C67" s="209" t="s">
        <v>66</v>
      </c>
      <c r="D67" s="39" t="s">
        <v>13</v>
      </c>
      <c r="E67" s="41">
        <v>2</v>
      </c>
      <c r="F67" s="96"/>
      <c r="G67" s="97"/>
      <c r="H67" s="97"/>
      <c r="I67" s="97"/>
      <c r="J67" s="98"/>
      <c r="K67" s="98"/>
      <c r="L67" s="99"/>
      <c r="M67" s="98"/>
      <c r="N67" s="83"/>
      <c r="O67" s="98"/>
      <c r="P67" s="120"/>
    </row>
    <row r="68" spans="1:16">
      <c r="A68" s="46">
        <f t="shared" si="0"/>
        <v>47</v>
      </c>
      <c r="B68" s="21" t="s">
        <v>40</v>
      </c>
      <c r="C68" s="209" t="s">
        <v>67</v>
      </c>
      <c r="D68" s="39" t="s">
        <v>13</v>
      </c>
      <c r="E68" s="41">
        <f>E64*3</f>
        <v>6</v>
      </c>
      <c r="F68" s="96"/>
      <c r="G68" s="97"/>
      <c r="H68" s="97"/>
      <c r="I68" s="97"/>
      <c r="J68" s="98"/>
      <c r="K68" s="98"/>
      <c r="L68" s="99"/>
      <c r="M68" s="98"/>
      <c r="N68" s="83"/>
      <c r="O68" s="98"/>
      <c r="P68" s="120"/>
    </row>
    <row r="69" spans="1:16">
      <c r="A69" s="46">
        <f t="shared" si="0"/>
        <v>48</v>
      </c>
      <c r="B69" s="21" t="s">
        <v>40</v>
      </c>
      <c r="C69" s="209" t="s">
        <v>68</v>
      </c>
      <c r="D69" s="39" t="s">
        <v>13</v>
      </c>
      <c r="E69" s="41">
        <f>E64*10</f>
        <v>20</v>
      </c>
      <c r="F69" s="96"/>
      <c r="G69" s="97"/>
      <c r="H69" s="97"/>
      <c r="I69" s="97"/>
      <c r="J69" s="98"/>
      <c r="K69" s="98"/>
      <c r="L69" s="99"/>
      <c r="M69" s="98"/>
      <c r="N69" s="83"/>
      <c r="O69" s="98"/>
      <c r="P69" s="120"/>
    </row>
    <row r="70" spans="1:16">
      <c r="A70" s="46">
        <f t="shared" si="0"/>
        <v>49</v>
      </c>
      <c r="B70" s="21" t="s">
        <v>40</v>
      </c>
      <c r="C70" s="209" t="s">
        <v>69</v>
      </c>
      <c r="D70" s="39" t="s">
        <v>42</v>
      </c>
      <c r="E70" s="41">
        <f>E64</f>
        <v>2</v>
      </c>
      <c r="F70" s="96"/>
      <c r="G70" s="97"/>
      <c r="H70" s="97"/>
      <c r="I70" s="97"/>
      <c r="J70" s="98"/>
      <c r="K70" s="98"/>
      <c r="L70" s="99"/>
      <c r="M70" s="98"/>
      <c r="N70" s="83"/>
      <c r="O70" s="98"/>
      <c r="P70" s="120"/>
    </row>
    <row r="71" spans="1:16" ht="15" customHeight="1">
      <c r="A71" s="46">
        <f t="shared" si="0"/>
        <v>50</v>
      </c>
      <c r="B71" s="21" t="s">
        <v>40</v>
      </c>
      <c r="C71" s="20" t="s">
        <v>147</v>
      </c>
      <c r="D71" s="39" t="s">
        <v>62</v>
      </c>
      <c r="E71" s="41">
        <v>1</v>
      </c>
      <c r="F71" s="96"/>
      <c r="G71" s="97"/>
      <c r="H71" s="97"/>
      <c r="I71" s="97"/>
      <c r="J71" s="93"/>
      <c r="K71" s="98"/>
      <c r="L71" s="99"/>
      <c r="M71" s="98"/>
      <c r="N71" s="83"/>
      <c r="O71" s="93"/>
      <c r="P71" s="120"/>
    </row>
    <row r="72" spans="1:16" ht="15" customHeight="1">
      <c r="A72" s="46"/>
      <c r="B72" s="21"/>
      <c r="C72" s="22" t="s">
        <v>262</v>
      </c>
      <c r="D72" s="277"/>
      <c r="E72" s="41"/>
      <c r="F72" s="32"/>
      <c r="G72" s="33"/>
      <c r="H72" s="27"/>
      <c r="I72" s="27"/>
      <c r="J72" s="28"/>
      <c r="K72" s="29"/>
      <c r="L72" s="30"/>
      <c r="M72" s="28"/>
      <c r="N72" s="28"/>
      <c r="O72" s="28"/>
      <c r="P72" s="31"/>
    </row>
    <row r="73" spans="1:16" ht="28.5" customHeight="1">
      <c r="A73" s="46">
        <v>51</v>
      </c>
      <c r="B73" s="21" t="s">
        <v>40</v>
      </c>
      <c r="C73" s="20" t="s">
        <v>175</v>
      </c>
      <c r="D73" s="277" t="s">
        <v>13</v>
      </c>
      <c r="E73" s="41">
        <v>1</v>
      </c>
      <c r="F73" s="32"/>
      <c r="G73" s="33"/>
      <c r="H73" s="27"/>
      <c r="I73" s="27"/>
      <c r="J73" s="28"/>
      <c r="K73" s="29"/>
      <c r="L73" s="30"/>
      <c r="M73" s="28"/>
      <c r="N73" s="28"/>
      <c r="O73" s="28"/>
      <c r="P73" s="31"/>
    </row>
    <row r="74" spans="1:16" ht="23.25" customHeight="1">
      <c r="A74" s="46">
        <f t="shared" si="0"/>
        <v>52</v>
      </c>
      <c r="B74" s="21" t="s">
        <v>40</v>
      </c>
      <c r="C74" s="177" t="s">
        <v>246</v>
      </c>
      <c r="D74" s="277" t="s">
        <v>13</v>
      </c>
      <c r="E74" s="41">
        <v>1</v>
      </c>
      <c r="F74" s="32"/>
      <c r="G74" s="33"/>
      <c r="H74" s="27"/>
      <c r="I74" s="27"/>
      <c r="J74" s="28"/>
      <c r="K74" s="29"/>
      <c r="L74" s="30"/>
      <c r="M74" s="28"/>
      <c r="N74" s="28"/>
      <c r="O74" s="28"/>
      <c r="P74" s="31"/>
    </row>
    <row r="75" spans="1:16" ht="15" customHeight="1">
      <c r="A75" s="46">
        <f t="shared" si="0"/>
        <v>53</v>
      </c>
      <c r="B75" s="21" t="s">
        <v>40</v>
      </c>
      <c r="C75" s="177" t="s">
        <v>245</v>
      </c>
      <c r="D75" s="277" t="s">
        <v>13</v>
      </c>
      <c r="E75" s="41">
        <v>1</v>
      </c>
      <c r="F75" s="32"/>
      <c r="G75" s="33"/>
      <c r="H75" s="27"/>
      <c r="I75" s="27"/>
      <c r="J75" s="28"/>
      <c r="K75" s="29"/>
      <c r="L75" s="30"/>
      <c r="M75" s="28"/>
      <c r="N75" s="28"/>
      <c r="O75" s="28"/>
      <c r="P75" s="31"/>
    </row>
    <row r="76" spans="1:16" ht="15" customHeight="1">
      <c r="A76" s="46"/>
      <c r="B76" s="21"/>
      <c r="C76" s="22" t="s">
        <v>263</v>
      </c>
      <c r="D76" s="277"/>
      <c r="E76" s="41"/>
      <c r="F76" s="32"/>
      <c r="G76" s="33"/>
      <c r="H76" s="27"/>
      <c r="I76" s="27"/>
      <c r="J76" s="28"/>
      <c r="K76" s="29"/>
      <c r="L76" s="30"/>
      <c r="M76" s="28"/>
      <c r="N76" s="28"/>
      <c r="O76" s="28"/>
      <c r="P76" s="31"/>
    </row>
    <row r="77" spans="1:16" ht="38.25" customHeight="1">
      <c r="A77" s="46">
        <v>54</v>
      </c>
      <c r="B77" s="21" t="s">
        <v>40</v>
      </c>
      <c r="C77" s="157" t="s">
        <v>176</v>
      </c>
      <c r="D77" s="277" t="s">
        <v>13</v>
      </c>
      <c r="E77" s="41">
        <v>1</v>
      </c>
      <c r="F77" s="32"/>
      <c r="G77" s="33"/>
      <c r="H77" s="27"/>
      <c r="I77" s="27"/>
      <c r="J77" s="28"/>
      <c r="K77" s="29"/>
      <c r="L77" s="30"/>
      <c r="M77" s="28"/>
      <c r="N77" s="28"/>
      <c r="O77" s="28"/>
      <c r="P77" s="31"/>
    </row>
    <row r="78" spans="1:16" ht="38.25" customHeight="1">
      <c r="A78" s="46">
        <f t="shared" si="0"/>
        <v>55</v>
      </c>
      <c r="B78" s="21" t="s">
        <v>40</v>
      </c>
      <c r="C78" s="157" t="s">
        <v>291</v>
      </c>
      <c r="D78" s="277" t="s">
        <v>13</v>
      </c>
      <c r="E78" s="41">
        <v>1</v>
      </c>
      <c r="F78" s="32"/>
      <c r="G78" s="33"/>
      <c r="H78" s="27"/>
      <c r="I78" s="27"/>
      <c r="J78" s="28"/>
      <c r="K78" s="29"/>
      <c r="L78" s="30"/>
      <c r="M78" s="28"/>
      <c r="N78" s="28"/>
      <c r="O78" s="28"/>
      <c r="P78" s="31"/>
    </row>
    <row r="79" spans="1:16" ht="25.5">
      <c r="A79" s="46">
        <f t="shared" si="0"/>
        <v>56</v>
      </c>
      <c r="B79" s="21" t="s">
        <v>40</v>
      </c>
      <c r="C79" s="34" t="s">
        <v>122</v>
      </c>
      <c r="D79" s="110" t="s">
        <v>13</v>
      </c>
      <c r="E79" s="109">
        <v>1</v>
      </c>
      <c r="F79" s="82"/>
      <c r="G79" s="82"/>
      <c r="H79" s="82"/>
      <c r="I79" s="82"/>
      <c r="J79" s="83"/>
      <c r="K79" s="83"/>
      <c r="L79" s="84"/>
      <c r="M79" s="83"/>
      <c r="N79" s="83"/>
      <c r="O79" s="83"/>
      <c r="P79" s="118"/>
    </row>
    <row r="80" spans="1:16" ht="15" customHeight="1">
      <c r="A80" s="46">
        <f t="shared" si="0"/>
        <v>57</v>
      </c>
      <c r="B80" s="21" t="s">
        <v>40</v>
      </c>
      <c r="C80" s="20" t="s">
        <v>99</v>
      </c>
      <c r="D80" s="35" t="s">
        <v>13</v>
      </c>
      <c r="E80" s="41">
        <v>1</v>
      </c>
      <c r="F80" s="82"/>
      <c r="G80" s="82"/>
      <c r="H80" s="82"/>
      <c r="I80" s="82"/>
      <c r="J80" s="83"/>
      <c r="K80" s="83"/>
      <c r="L80" s="84"/>
      <c r="M80" s="83"/>
      <c r="N80" s="83"/>
      <c r="O80" s="83"/>
      <c r="P80" s="118"/>
    </row>
    <row r="81" spans="1:16" ht="39" customHeight="1">
      <c r="A81" s="46">
        <f t="shared" si="0"/>
        <v>58</v>
      </c>
      <c r="B81" s="21" t="s">
        <v>40</v>
      </c>
      <c r="C81" s="20" t="s">
        <v>242</v>
      </c>
      <c r="D81" s="35" t="s">
        <v>248</v>
      </c>
      <c r="E81" s="41">
        <v>2</v>
      </c>
      <c r="F81" s="82"/>
      <c r="G81" s="82"/>
      <c r="H81" s="82"/>
      <c r="I81" s="82"/>
      <c r="J81" s="83"/>
      <c r="K81" s="83"/>
      <c r="L81" s="84"/>
      <c r="M81" s="83"/>
      <c r="N81" s="83"/>
      <c r="O81" s="83"/>
      <c r="P81" s="118"/>
    </row>
    <row r="82" spans="1:16" ht="15" customHeight="1">
      <c r="A82" s="46">
        <f t="shared" si="0"/>
        <v>59</v>
      </c>
      <c r="B82" s="21" t="s">
        <v>40</v>
      </c>
      <c r="C82" s="34" t="s">
        <v>106</v>
      </c>
      <c r="D82" s="38" t="s">
        <v>36</v>
      </c>
      <c r="E82" s="42">
        <v>4</v>
      </c>
      <c r="F82" s="85"/>
      <c r="G82" s="85"/>
      <c r="H82" s="82"/>
      <c r="I82" s="82"/>
      <c r="J82" s="86"/>
      <c r="K82" s="86"/>
      <c r="L82" s="87"/>
      <c r="M82" s="86"/>
      <c r="N82" s="86"/>
      <c r="O82" s="86"/>
      <c r="P82" s="119"/>
    </row>
    <row r="83" spans="1:16" ht="15" customHeight="1">
      <c r="A83" s="46">
        <f t="shared" si="0"/>
        <v>60</v>
      </c>
      <c r="B83" s="21" t="s">
        <v>40</v>
      </c>
      <c r="C83" s="34" t="s">
        <v>98</v>
      </c>
      <c r="D83" s="38" t="s">
        <v>13</v>
      </c>
      <c r="E83" s="42">
        <v>2</v>
      </c>
      <c r="F83" s="85"/>
      <c r="G83" s="85"/>
      <c r="H83" s="82"/>
      <c r="I83" s="82"/>
      <c r="J83" s="86"/>
      <c r="K83" s="86"/>
      <c r="L83" s="87"/>
      <c r="M83" s="86"/>
      <c r="N83" s="86"/>
      <c r="O83" s="86"/>
      <c r="P83" s="119"/>
    </row>
    <row r="84" spans="1:16" ht="15" customHeight="1">
      <c r="A84" s="46">
        <f t="shared" si="0"/>
        <v>61</v>
      </c>
      <c r="B84" s="21" t="s">
        <v>40</v>
      </c>
      <c r="C84" s="34" t="s">
        <v>97</v>
      </c>
      <c r="D84" s="38" t="s">
        <v>13</v>
      </c>
      <c r="E84" s="42">
        <v>1</v>
      </c>
      <c r="F84" s="85"/>
      <c r="G84" s="85"/>
      <c r="H84" s="82"/>
      <c r="I84" s="82"/>
      <c r="J84" s="86"/>
      <c r="K84" s="86"/>
      <c r="L84" s="87"/>
      <c r="M84" s="86"/>
      <c r="N84" s="86"/>
      <c r="O84" s="86"/>
      <c r="P84" s="119"/>
    </row>
    <row r="85" spans="1:16" ht="15" customHeight="1">
      <c r="A85" s="46">
        <f t="shared" ref="A85:A86" si="1">A84+1</f>
        <v>62</v>
      </c>
      <c r="B85" s="21" t="s">
        <v>40</v>
      </c>
      <c r="C85" s="34" t="s">
        <v>177</v>
      </c>
      <c r="D85" s="38" t="s">
        <v>36</v>
      </c>
      <c r="E85" s="42">
        <v>5</v>
      </c>
      <c r="F85" s="85"/>
      <c r="G85" s="85"/>
      <c r="H85" s="82"/>
      <c r="I85" s="82"/>
      <c r="J85" s="86"/>
      <c r="K85" s="86"/>
      <c r="L85" s="87"/>
      <c r="M85" s="86"/>
      <c r="N85" s="86"/>
      <c r="O85" s="86"/>
      <c r="P85" s="119"/>
    </row>
    <row r="86" spans="1:16" ht="15" customHeight="1">
      <c r="A86" s="46">
        <f t="shared" si="1"/>
        <v>63</v>
      </c>
      <c r="B86" s="21" t="s">
        <v>40</v>
      </c>
      <c r="C86" s="263" t="s">
        <v>178</v>
      </c>
      <c r="D86" s="38" t="s">
        <v>36</v>
      </c>
      <c r="E86" s="42">
        <v>5.5</v>
      </c>
      <c r="F86" s="85"/>
      <c r="G86" s="85"/>
      <c r="H86" s="82"/>
      <c r="I86" s="82"/>
      <c r="J86" s="86"/>
      <c r="K86" s="86"/>
      <c r="L86" s="87"/>
      <c r="M86" s="86"/>
      <c r="N86" s="86"/>
      <c r="O86" s="86"/>
      <c r="P86" s="119"/>
    </row>
    <row r="87" spans="1:16" ht="15" customHeight="1">
      <c r="A87" s="46">
        <f t="shared" ref="A87" si="2">A86+1</f>
        <v>64</v>
      </c>
      <c r="B87" s="21" t="s">
        <v>40</v>
      </c>
      <c r="C87" s="263" t="s">
        <v>31</v>
      </c>
      <c r="D87" s="38" t="s">
        <v>62</v>
      </c>
      <c r="E87" s="42">
        <v>1</v>
      </c>
      <c r="F87" s="85"/>
      <c r="G87" s="85"/>
      <c r="H87" s="82"/>
      <c r="I87" s="82"/>
      <c r="J87" s="86"/>
      <c r="K87" s="86"/>
      <c r="L87" s="87"/>
      <c r="M87" s="86"/>
      <c r="N87" s="86"/>
      <c r="O87" s="86"/>
      <c r="P87" s="119"/>
    </row>
    <row r="88" spans="1:16" ht="15" customHeight="1">
      <c r="A88" s="49"/>
      <c r="B88" s="24"/>
      <c r="C88" s="22" t="s">
        <v>29</v>
      </c>
      <c r="D88" s="40"/>
      <c r="E88" s="41"/>
      <c r="F88" s="25"/>
      <c r="G88" s="25"/>
      <c r="H88" s="23"/>
      <c r="I88" s="25"/>
      <c r="J88" s="23"/>
      <c r="K88" s="23"/>
      <c r="L88" s="113"/>
      <c r="M88" s="114"/>
      <c r="N88" s="114"/>
      <c r="O88" s="114"/>
      <c r="P88" s="123"/>
    </row>
    <row r="89" spans="1:16" ht="15" customHeight="1">
      <c r="A89" s="47"/>
      <c r="B89" s="16"/>
      <c r="C89" s="313" t="s">
        <v>161</v>
      </c>
      <c r="D89" s="314"/>
      <c r="E89" s="314"/>
      <c r="F89" s="314"/>
      <c r="G89" s="314"/>
      <c r="H89" s="314"/>
      <c r="I89" s="314"/>
      <c r="J89" s="314"/>
      <c r="K89" s="315"/>
      <c r="L89" s="111"/>
      <c r="M89" s="111"/>
      <c r="N89" s="125"/>
      <c r="O89" s="111"/>
      <c r="P89" s="112"/>
    </row>
    <row r="90" spans="1:16" ht="15" customHeight="1" thickBot="1">
      <c r="A90" s="80"/>
      <c r="B90" s="81"/>
      <c r="C90" s="316" t="s">
        <v>14</v>
      </c>
      <c r="D90" s="316"/>
      <c r="E90" s="316"/>
      <c r="F90" s="316"/>
      <c r="G90" s="316"/>
      <c r="H90" s="316"/>
      <c r="I90" s="316"/>
      <c r="J90" s="316"/>
      <c r="K90" s="316"/>
      <c r="L90" s="117"/>
      <c r="M90" s="115"/>
      <c r="N90" s="115"/>
      <c r="O90" s="116"/>
      <c r="P90" s="124"/>
    </row>
    <row r="91" spans="1:16" ht="15" customHeight="1"/>
    <row r="92" spans="1:16" ht="13.5" customHeight="1">
      <c r="C92" s="212"/>
    </row>
    <row r="93" spans="1:16" ht="13.5" customHeight="1">
      <c r="C93" s="213"/>
    </row>
    <row r="94" spans="1:16" ht="13.5" customHeight="1">
      <c r="C94" s="212"/>
    </row>
    <row r="95" spans="1:16" ht="24" customHeight="1">
      <c r="A95" s="3"/>
      <c r="B95" s="3"/>
      <c r="C95" s="214"/>
      <c r="D95" s="269"/>
      <c r="E95" s="270"/>
      <c r="F95" s="2"/>
      <c r="G95" s="2"/>
      <c r="H95" s="3"/>
      <c r="I95" s="3"/>
    </row>
    <row r="96" spans="1:1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</sheetData>
  <mergeCells count="12">
    <mergeCell ref="A7:P7"/>
    <mergeCell ref="A11:P11"/>
    <mergeCell ref="F12:K12"/>
    <mergeCell ref="C89:K89"/>
    <mergeCell ref="C90:K90"/>
    <mergeCell ref="A8:P8"/>
    <mergeCell ref="A9:H9"/>
    <mergeCell ref="I9:L9"/>
    <mergeCell ref="M9:N9"/>
    <mergeCell ref="A10:I10"/>
    <mergeCell ref="J10:K10"/>
    <mergeCell ref="O10:P10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kopsav.</vt:lpstr>
      <vt:lpstr>WC</vt:lpstr>
      <vt:lpstr>GRUPAS TELPA)</vt:lpstr>
      <vt:lpstr>GARDEROBE</vt:lpstr>
      <vt:lpstr>VIRTUVE</vt:lpstr>
      <vt:lpstr>'GRUPAS TELPA)'!Print_Area</vt:lpstr>
      <vt:lpstr>kopsav.!Print_Area</vt:lpstr>
      <vt:lpstr>WC!Print_Area</vt:lpstr>
    </vt:vector>
  </TitlesOfParts>
  <Company>KOMUNALPROJEKTS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Nauris.Pundors@izglitiba.jelgava.lv</dc:creator>
  <cp:lastModifiedBy>Nauris JIP</cp:lastModifiedBy>
  <cp:lastPrinted>2015-03-02T08:31:59Z</cp:lastPrinted>
  <dcterms:created xsi:type="dcterms:W3CDTF">1998-06-22T08:16:43Z</dcterms:created>
  <dcterms:modified xsi:type="dcterms:W3CDTF">2016-04-13T12:36:46Z</dcterms:modified>
</cp:coreProperties>
</file>