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M:\Dome\Iepirkumu_parvalde\2016 _ IEPIRKUMI\MI\Nr. 47_MI_Teritorijas labiekārtošanas darbi\INSTRUKCIJA_un_PIELIKUMI\"/>
    </mc:Choice>
  </mc:AlternateContent>
  <bookViews>
    <workbookView xWindow="0" yWindow="0" windowWidth="19425" windowHeight="11025" tabRatio="887" firstSheet="3" activeTab="3"/>
  </bookViews>
  <sheets>
    <sheet name="vaks" sheetId="23" state="hidden" r:id="rId1"/>
    <sheet name="lapu saraksts" sheetId="3" state="hidden" r:id="rId2"/>
    <sheet name="paskaidrojuma" sheetId="42" state="hidden" r:id="rId3"/>
    <sheet name="PBK" sheetId="2" r:id="rId4"/>
    <sheet name="KOPS 1" sheetId="24" r:id="rId5"/>
    <sheet name="LAB 1" sheetId="25" r:id="rId6"/>
  </sheets>
  <definedNames>
    <definedName name="_xlnm._FilterDatabase" localSheetId="5" hidden="1">'LAB 1'!#REF!</definedName>
    <definedName name="_xlnm._FilterDatabase" localSheetId="2" hidden="1">paskaidrojuma!#REF!</definedName>
    <definedName name="_xlnm.Print_Area" localSheetId="4">'KOPS 1'!$A$1:$J$34</definedName>
    <definedName name="_xlnm.Print_Area" localSheetId="5">'LAB 1'!$A$1:$P$128</definedName>
    <definedName name="_xlnm.Print_Area" localSheetId="1">'lapu saraksts'!$A$1:$D$52</definedName>
    <definedName name="_xlnm.Print_Area" localSheetId="2">paskaidrojuma!$A$1:$A$53</definedName>
    <definedName name="_xlnm.Print_Area" localSheetId="3">PBK!$A$1:$D$38</definedName>
    <definedName name="_xlnm.Print_Area" localSheetId="0">vaks!$A$1:$C$39</definedName>
  </definedNames>
  <calcPr calcId="152511"/>
</workbook>
</file>

<file path=xl/calcChain.xml><?xml version="1.0" encoding="utf-8"?>
<calcChain xmlns="http://schemas.openxmlformats.org/spreadsheetml/2006/main">
  <c r="D19" i="24" l="1"/>
  <c r="C6" i="25"/>
  <c r="E24" i="25"/>
  <c r="E26" i="25"/>
  <c r="E28" i="25"/>
  <c r="E33" i="25"/>
  <c r="E37" i="25"/>
  <c r="E38" i="25"/>
  <c r="E41" i="25" s="1"/>
  <c r="E42" i="25" s="1"/>
  <c r="E39" i="25"/>
  <c r="E40" i="25" s="1"/>
  <c r="E43" i="25"/>
  <c r="E45" i="25"/>
  <c r="E47" i="25" s="1"/>
  <c r="E57" i="25"/>
  <c r="E58" i="25" s="1"/>
  <c r="E64" i="25"/>
  <c r="E65" i="25" s="1"/>
  <c r="E71" i="25"/>
  <c r="E72" i="25" s="1"/>
  <c r="E77" i="25"/>
  <c r="E78" i="25"/>
  <c r="E79" i="25"/>
  <c r="E85" i="25"/>
  <c r="E88" i="25"/>
  <c r="E89" i="25"/>
  <c r="J19" i="24"/>
  <c r="J21" i="24" s="1"/>
  <c r="G19" i="24"/>
  <c r="A6" i="24"/>
  <c r="A8" i="24"/>
  <c r="A9" i="24"/>
  <c r="D28" i="24"/>
  <c r="F28" i="24"/>
  <c r="F31" i="24" s="1"/>
  <c r="D34" i="24"/>
  <c r="C13" i="2"/>
  <c r="C7" i="25" s="1"/>
  <c r="C14" i="2"/>
  <c r="C8" i="25" s="1"/>
  <c r="D9" i="24"/>
  <c r="C32" i="2"/>
  <c r="D31" i="24" s="1"/>
  <c r="D32" i="2"/>
  <c r="C37" i="2"/>
  <c r="D37" i="2"/>
  <c r="B51" i="42"/>
  <c r="B52" i="42"/>
  <c r="C1" i="3"/>
  <c r="C4" i="3"/>
  <c r="C5" i="3" s="1"/>
  <c r="C6" i="3"/>
  <c r="C7" i="3"/>
  <c r="C50" i="3"/>
  <c r="B53" i="42"/>
  <c r="B50" i="42"/>
  <c r="I19" i="24"/>
  <c r="I21" i="24" s="1"/>
  <c r="D23" i="2"/>
  <c r="E59" i="25" l="1"/>
  <c r="E62" i="25" s="1"/>
  <c r="E63" i="25" s="1"/>
  <c r="E60" i="25"/>
  <c r="E61" i="25" s="1"/>
  <c r="E66" i="25"/>
  <c r="E74" i="25"/>
  <c r="E75" i="25" s="1"/>
  <c r="E73" i="25"/>
  <c r="E46" i="25"/>
  <c r="E80" i="25"/>
  <c r="E12" i="24"/>
  <c r="B48" i="42"/>
  <c r="B54" i="42" s="1"/>
  <c r="G21" i="24"/>
  <c r="D7" i="24"/>
  <c r="D8" i="24"/>
  <c r="E81" i="25" l="1"/>
  <c r="E82" i="25"/>
  <c r="H19" i="24"/>
  <c r="H21" i="24" l="1"/>
  <c r="F19" i="24"/>
  <c r="F21" i="24" s="1"/>
</calcChain>
</file>

<file path=xl/sharedStrings.xml><?xml version="1.0" encoding="utf-8"?>
<sst xmlns="http://schemas.openxmlformats.org/spreadsheetml/2006/main" count="422" uniqueCount="254">
  <si>
    <t>PVN (21%)</t>
  </si>
  <si>
    <t>PASŪTĪTĀJS</t>
  </si>
  <si>
    <t>IZPILDĪTAJS</t>
  </si>
  <si>
    <t>Būves adrese</t>
  </si>
  <si>
    <t xml:space="preserve"> </t>
  </si>
  <si>
    <t>Pasūtījuma Nr.</t>
  </si>
  <si>
    <t>TEHNISKAIS PROJEKTS</t>
  </si>
  <si>
    <t>(Ekonomiskā daļa)</t>
  </si>
  <si>
    <t>STADIJA   TP</t>
  </si>
  <si>
    <t>MARKA T</t>
  </si>
  <si>
    <t>JELGAVA</t>
  </si>
  <si>
    <t>APSTIPRINU</t>
  </si>
  <si>
    <t>Nr.p.k.</t>
  </si>
  <si>
    <t>Objekta nosaukums</t>
  </si>
  <si>
    <t>Latvijas Būvinženieru Savienības būvprakses sertifikats Nr. 20-6832</t>
  </si>
  <si>
    <t>SIA ''LESTROJ''</t>
  </si>
  <si>
    <t>Reģ.Nr. LV43603031474</t>
  </si>
  <si>
    <t>Strādnieka vidēja stundu likme pieņemta pamatojoties uz situāciju darba tīrgu 2015.gadā - 5,69 euro stundā</t>
  </si>
  <si>
    <t>Materiāli izcenoti 2015.gada cenās no firmām</t>
  </si>
  <si>
    <t>*** peļņa - 10% no tiešām izmaksām;</t>
  </si>
  <si>
    <t>*** transporta izdevumi - 5% no materialu izmaksām;</t>
  </si>
  <si>
    <t>Būvdarbu ietilpība pieņemta pēc BIK 2008.gada kataloga un būvniecības ilgums sastāda 2 mēneši.</t>
  </si>
  <si>
    <t>Objekta izmaksas (EURO)</t>
  </si>
  <si>
    <t>Tāmes izmaksas (EURO)</t>
  </si>
  <si>
    <t>darba alga (EURO)</t>
  </si>
  <si>
    <t>materiāli (EURO)</t>
  </si>
  <si>
    <t>mehānismi (EURO)</t>
  </si>
  <si>
    <t>darba samaksas likme (EURO/h)</t>
  </si>
  <si>
    <t>darba alga (EUR)</t>
  </si>
  <si>
    <t>materiāli (EUR)</t>
  </si>
  <si>
    <t>mehānismi (EUR)</t>
  </si>
  <si>
    <t>Kopā (EUR)</t>
  </si>
  <si>
    <t>summa (EUR)</t>
  </si>
  <si>
    <t>EURO</t>
  </si>
  <si>
    <t>Būvprojektu ekonomisko daļu, apjomu un tamju sastadīšanā, derīgs līdz 15.06.2016</t>
  </si>
  <si>
    <t>PROJEKTA  T (TĀMES) DAĻAS SATURS</t>
  </si>
  <si>
    <t>Lpp.</t>
  </si>
  <si>
    <t>Titullapa</t>
  </si>
  <si>
    <t>Projekta saturs</t>
  </si>
  <si>
    <t>Tāme</t>
  </si>
  <si>
    <t>Būves nosaukums:</t>
  </si>
  <si>
    <t>Objekta nosaukums:</t>
  </si>
  <si>
    <t>Objekta adrese:</t>
  </si>
  <si>
    <t>Pasūtījuma Nr.:</t>
  </si>
  <si>
    <t>BŪVES NOSAUKUMS</t>
  </si>
  <si>
    <t>SAGATAVOJA:</t>
  </si>
  <si>
    <t xml:space="preserve">   VADIMS ĻETKO                                                   tel. 29701250,  partiya@inbox.lv</t>
  </si>
  <si>
    <t>PASŪTĪTĀJA BŪVNIECĪBAS KOPTĀME</t>
  </si>
  <si>
    <t>(pasūtītāja paraksts un tā atsifrējums)</t>
  </si>
  <si>
    <t>Z.v.</t>
  </si>
  <si>
    <t>Būves adrese:</t>
  </si>
  <si>
    <t>Nr. P.k.</t>
  </si>
  <si>
    <t>Kopā:</t>
  </si>
  <si>
    <t>Pavisam būvniecības izmaksas:</t>
  </si>
  <si>
    <t>Kopā</t>
  </si>
  <si>
    <t>Sastādija:</t>
  </si>
  <si>
    <t>Sertifikāta Nr.:</t>
  </si>
  <si>
    <t>Pārbaudīja:</t>
  </si>
  <si>
    <t>Būvprojekta vadītājs:</t>
  </si>
  <si>
    <t>Vadims ĻETKO                                                       tel. 29701250,  partiya@inbox.lv</t>
  </si>
  <si>
    <t>BŪVPROJEKTA VADĪTĀJS</t>
  </si>
  <si>
    <t>(Darba veids vai konstruktīvā elementa nosaukums)</t>
  </si>
  <si>
    <t>Kods, tāmes Nr.</t>
  </si>
  <si>
    <t>Saisinājums</t>
  </si>
  <si>
    <t>Darba veids vai konstruktīvā elementa nosaukums</t>
  </si>
  <si>
    <t>Tai skaitā</t>
  </si>
  <si>
    <t>Darbietilpība (c/h)</t>
  </si>
  <si>
    <t>1.Vispārējie būvdarbi</t>
  </si>
  <si>
    <t>1--1</t>
  </si>
  <si>
    <t xml:space="preserve">Virsizdevumi </t>
  </si>
  <si>
    <t>t.sk.darba aizsardzība</t>
  </si>
  <si>
    <t xml:space="preserve">Peļņa </t>
  </si>
  <si>
    <t xml:space="preserve">Darba devēja soc.nodoklis </t>
  </si>
  <si>
    <t>Pavisam kopā</t>
  </si>
  <si>
    <t>Kopējā darbietilpība, c/h</t>
  </si>
  <si>
    <t>Parbaudija: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</si>
  <si>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</si>
  <si>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</si>
  <si>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</si>
  <si>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</si>
  <si>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</si>
  <si>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</si>
  <si>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</si>
  <si>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darbietilpība (c/h)</t>
  </si>
  <si>
    <t>1</t>
  </si>
  <si>
    <t>2</t>
  </si>
  <si>
    <t>Tiešas izmaksas kopā</t>
  </si>
  <si>
    <t>Pārbaudija:</t>
  </si>
  <si>
    <t>LOKĀLĀ TĀME Nr.</t>
  </si>
  <si>
    <t>Tāmes izmaksas:</t>
  </si>
  <si>
    <t>gada</t>
  </si>
  <si>
    <t>Tāme sastādīta:</t>
  </si>
  <si>
    <t>(paraksts un tā atšifrējums, datums)</t>
  </si>
  <si>
    <t>Materialu, grunts apmaiņas un būvgružu transporta izdevumi</t>
  </si>
  <si>
    <t>kompl</t>
  </si>
  <si>
    <t>gab</t>
  </si>
  <si>
    <t>m</t>
  </si>
  <si>
    <t>cilv/st</t>
  </si>
  <si>
    <t>02-05000</t>
  </si>
  <si>
    <t>m2</t>
  </si>
  <si>
    <t>m3</t>
  </si>
  <si>
    <t>02-20000</t>
  </si>
  <si>
    <t>Citi demontāžas darbi</t>
  </si>
  <si>
    <t>TĀMES, DARBA APJOMI</t>
  </si>
  <si>
    <t>Darba apjomi iepirkumam</t>
  </si>
  <si>
    <t>kg</t>
  </si>
  <si>
    <t>PASKAIDROJUMA RAKSTS</t>
  </si>
  <si>
    <t xml:space="preserve">Tāme sastādīta atbilstoši finanšu piedāvajuma formai, saskaņā ar 19.12.2006. Ministru kabineta </t>
  </si>
  <si>
    <t>prasībām. Tāme norāda kopējo cenu, par kādu tiks veikti Tehniskajam projektam atbilstoši būvdarbi.</t>
  </si>
  <si>
    <t>Darbaspēka izmaksas</t>
  </si>
  <si>
    <t>Materialu izmaksas</t>
  </si>
  <si>
    <t>Mehānismu izmaksas</t>
  </si>
  <si>
    <t xml:space="preserve">Mehānismu un iekārtu nomas pieņemtas pēc  SIA ''Stats noma" piedāvājumiem. </t>
  </si>
  <si>
    <t>Nolietojums ietver dažādu instrumentu un sīku mehānismu amortizāciju.</t>
  </si>
  <si>
    <t>Piegādātāja iekārtas tāmes cenā ieskaitīta palaišana, regulēšana un tās apgūšana</t>
  </si>
  <si>
    <t>Būvizmaksas ietver:</t>
  </si>
  <si>
    <t>*** virsizdevumi (t.sk. Darba aizsardzība) - 10% no tiešām izmaksām;</t>
  </si>
  <si>
    <t>*** sociālais nodoklis - 24,09 % no darba algas;</t>
  </si>
  <si>
    <t>Sertifikāta Nr.: 20-6832, derīgs līdz 15.06.2016</t>
  </si>
  <si>
    <t>*** pievienotās vertības nodoklis (PVN) - 21%</t>
  </si>
  <si>
    <t>Paskaidrojuma raksts</t>
  </si>
  <si>
    <t>PROJEKTĒTĀJS</t>
  </si>
  <si>
    <t>I. LĀČAUNIECE, Sert.Nr.10-0870, 29269076, arhitektura.un.vide@inbox.lv</t>
  </si>
  <si>
    <t>LĀČU IELA 42-1, JELGAVA</t>
  </si>
  <si>
    <t>*** pasūtītāja finanšu rezerve neparedzētiem darbiem - 5%.</t>
  </si>
  <si>
    <t>Reģ.Nr. 90000074738</t>
  </si>
  <si>
    <t>INSTITŪTA IELA 4, JELGAVA</t>
  </si>
  <si>
    <t>ARHV-2015/61</t>
  </si>
  <si>
    <t>LOKA MAĢISTRĀLE 21-72, JELGAVA, LV-3004</t>
  </si>
  <si>
    <t>Pasūtītājs - JELGAVAS PILSĒTAS PAŠVALDĪBAS IESTĀDE ''JELGAVAS IZGLĪTĪBAS PĀRVALDE''</t>
  </si>
  <si>
    <t>Noteikumiem Nr.1014 "Noteikumi par Latvijas Būvnormatīvu LBN 501-15 "Būvizmaksu noteikšanas kartība"</t>
  </si>
  <si>
    <t xml:space="preserve"> laika normas pieņemtas pēc BIK kataloga, Dorša kalkulācijām.</t>
  </si>
  <si>
    <t>LAB 1</t>
  </si>
  <si>
    <t>Esošo koku zāģēšana, celmu izzāģēšana</t>
  </si>
  <si>
    <t>Krūmu izciršana</t>
  </si>
  <si>
    <t>Betona pamatu demontāža</t>
  </si>
  <si>
    <t>Būvgrūžu savākšana, izvēšana un utilizācija</t>
  </si>
  <si>
    <t>kont</t>
  </si>
  <si>
    <t>1. BŪVLAUKUMA SAGATAVOŠANA</t>
  </si>
  <si>
    <t>03-01800</t>
  </si>
  <si>
    <t xml:space="preserve">Strādnieku konteinera uzstādīšana </t>
  </si>
  <si>
    <t xml:space="preserve">Strādnieku konteinera noma </t>
  </si>
  <si>
    <t>mēn.</t>
  </si>
  <si>
    <t>Materiālu konteineru uzstādīšana</t>
  </si>
  <si>
    <t>Materiālu konteineru noma</t>
  </si>
  <si>
    <t>Konteinera transportēšana</t>
  </si>
  <si>
    <t>reiss</t>
  </si>
  <si>
    <t>WC noma ar apkalpošanu</t>
  </si>
  <si>
    <t>Pagaidu žoga uzstādīšana</t>
  </si>
  <si>
    <t>t.m.</t>
  </si>
  <si>
    <t>2. DEMONTĀŽAS DARBI</t>
  </si>
  <si>
    <t>Pagaidu žoga noma</t>
  </si>
  <si>
    <t>03-00000</t>
  </si>
  <si>
    <t>Grunts pamatnes blietēšana</t>
  </si>
  <si>
    <t>Smilts kārtas izveide ar blietēšanu, 200 mm</t>
  </si>
  <si>
    <t>03-02100</t>
  </si>
  <si>
    <t>Smilts</t>
  </si>
  <si>
    <t>Šķembas</t>
  </si>
  <si>
    <t>3. BASKETBOLA/VOLEIBOLA LAUKUMA IZBŪVE</t>
  </si>
  <si>
    <t>35-00000</t>
  </si>
  <si>
    <t>Līgumcena</t>
  </si>
  <si>
    <t>31-46001</t>
  </si>
  <si>
    <t>Bruģēšana</t>
  </si>
  <si>
    <t>Filtrējošais smilts slānis Kfiltr.=1m/dn, EV2&gt;60MPa, h=60mm</t>
  </si>
  <si>
    <t>Šķembu maisījums fr.20-40mm (EV2&gt;120MPa), h=200mm</t>
  </si>
  <si>
    <t>Betona bortakmeņi/ mazās apmales1000x200x80mm</t>
  </si>
  <si>
    <t>Apmale, 1000x200x80mm</t>
  </si>
  <si>
    <t>Betona C16/20 pamatne</t>
  </si>
  <si>
    <t>Augsnes virskārtas noņēmšana, H=400 mm</t>
  </si>
  <si>
    <t>Šķembu kārtas izveide ar blietēšanu, 200 mm</t>
  </si>
  <si>
    <t>Volejbola laukuma marķējums</t>
  </si>
  <si>
    <t>Basketbola laukuma marķējums</t>
  </si>
  <si>
    <t>Volejbola laukuma balsta ligzdas iestrāde</t>
  </si>
  <si>
    <t>Basketbola grozu montāža</t>
  </si>
  <si>
    <t>4. ROTAĻU LAUKUMA IZBŪVE</t>
  </si>
  <si>
    <t>5. BRUĢETI CEĻI UN LAUKUMI</t>
  </si>
  <si>
    <t>Melnzeme</t>
  </si>
  <si>
    <t>Sēklas</t>
  </si>
  <si>
    <t>6. ZĀLĀJA ATJAUNOŠANA</t>
  </si>
  <si>
    <t>7. STĀDIJUMI</t>
  </si>
  <si>
    <t>8. LABIĒKĀRTOJUMA ELEMENTI</t>
  </si>
  <si>
    <t>Volejbola laukuma balstu montāža</t>
  </si>
  <si>
    <t>Volejbola laukuma tikla montāža</t>
  </si>
  <si>
    <t>LBN 501-15, 3 pielikums</t>
  </si>
  <si>
    <t>LBN 501-15, 6 pielikums</t>
  </si>
  <si>
    <t>LBN 501-15, 5 pielikums</t>
  </si>
  <si>
    <t>31-02000</t>
  </si>
  <si>
    <t>LABIEKĀRTOŠANAS DARBI ROTAĻU UN SPĒĻU LAUKUMU ZONĀ</t>
  </si>
  <si>
    <t>Kopsavilkuma aprēķini pa darbu veidiem vai konstruktīvajiem elementiem Nr.1</t>
  </si>
  <si>
    <t>Būvdarbu ietilpība sastāda 16050,98 cilv/st.. (1.kārta - 3890,38 cilv/st, 2.kārta - 2500,00 cilv/st, 3. Kārta - 4379,30 cilv/st,</t>
  </si>
  <si>
    <t>4. Kārta - 542,38 cilv/st, 5. Kārta - 4738,46 cilv/st.)</t>
  </si>
  <si>
    <t>Zvīņainais kadiķis( Juniperus squamata "Blue star")</t>
  </si>
  <si>
    <t>Parastā klinšrozīte (Potentilla fruiscosa "Goldfinger")</t>
  </si>
  <si>
    <t>Spilvenveida ziemastere ( Aster domosus "Jenny")</t>
  </si>
  <si>
    <t>Spilvenveida ziemastere ( Aster domosus "Kristina")</t>
  </si>
  <si>
    <t>Dobju izveide atbilstoši specifikācijai 
GP-6</t>
  </si>
  <si>
    <t>Priežu mizu mulču - vidējā frakcija (b=5cm)</t>
  </si>
  <si>
    <t>Vainagu veidošana esošiem kokiem.</t>
  </si>
  <si>
    <t>Viengadīgās puķes un pavasara sīpolpuķes</t>
  </si>
  <si>
    <t>Lietais gumijas segums Playtop(vai analogs), h=40 mm, (zaļš 171m2,sarkans 44m2,dzeltens 6m2)</t>
  </si>
  <si>
    <t>Lietais gumijas segums Playtop (vai analogs), h=50 mm, (zaļš 171m2,sarkans 44m2,dzeltens 6m2)</t>
  </si>
  <si>
    <t>Lietais gumijas segums Porplastic 2S (vai analogs), h=15 mm, ( SBR+EPDM)</t>
  </si>
  <si>
    <r>
      <t>m</t>
    </r>
    <r>
      <rPr>
        <vertAlign val="superscript"/>
        <sz val="10"/>
        <rFont val="Times New Roman"/>
        <family val="1"/>
      </rPr>
      <t>2</t>
    </r>
  </si>
  <si>
    <t>Karstā asfalta pamatkārtas izbūve, AC 22 base, 6cm biezumā</t>
  </si>
  <si>
    <t>Būvdarbu apjomu uzmērīšana digitālā formā, topogrāfiskā plāna aktualizēšana</t>
  </si>
  <si>
    <t>Basketbolu grozu balsta ligzdas iestrāde</t>
  </si>
  <si>
    <t>Betona bruģakmens, 60 mm, (pelēks 285m2,sarkans 20m2,dzeltens 17m2)</t>
  </si>
  <si>
    <t>Augsnes izvešana teritorijā atbērtnē (paredzēta izmantot vēlāk zālāja ierīkošanai - līdzināšanai)</t>
  </si>
  <si>
    <t>Zālāja atjaunošna, plaknes pielīdzināšana ar esošo izrakto grunti no atbērtnes, zālāja iesēšana.</t>
  </si>
  <si>
    <t xml:space="preserve">Nojume ar montāžu ( Justīne 2 - vai analogs)  20,1m2 , stikla paketes, koka konstrukcijas  krāsotas, stabveida betona pamati,bitumena šķindeļu jumts  ,bruģakmens grīda. </t>
  </si>
  <si>
    <t>Atkritumu urna ar montāža</t>
  </si>
  <si>
    <t>Asfalta seguma demontāža ( ~1m josla)pa parerimetru esošam asfalta basketbola laukumam.</t>
  </si>
  <si>
    <t>koml</t>
  </si>
  <si>
    <t>Parka sols Klasika ( vai analogs)ar montāžu. ( jāizveido betona balsta plāksnes 200x500x100mm 2 gab un jānostiprina sols)</t>
  </si>
  <si>
    <t>Lietus kanalizācijas trases snospraušana</t>
  </si>
  <si>
    <t>PP kanalizācijas caurule Dn200,SN, tās montāža tranšejā ~1,7 m dziļumā</t>
  </si>
  <si>
    <t>Rūpnieciski ražotas, hermētiskas, pašenkurojošas plastmasas kanalizācijas skatakas Ø400, aprīkota čuguna korpusu un vāku, slodze 40t, H=1,8 montāža</t>
  </si>
  <si>
    <t>kompl.</t>
  </si>
  <si>
    <t>Esošo kabeļu un cauruļvadu nostiprināšana un aizsardzība uz būvniecības laiku, šķērsošanas vietā iemontējot apvalkcaurulē vai koka kārbā un iekarot pār tranšeju pārliktā sijā</t>
  </si>
  <si>
    <t>Šķērsojumi ar esošajām, turpmāk ekspluatācijā izmantojamām,komunikācijām</t>
  </si>
  <si>
    <t>vieta</t>
  </si>
  <si>
    <t>Esošās, turpmāk neizmantojamās lietus kanalizācijas cauruļvadu demontāža</t>
  </si>
  <si>
    <t>Gruntsūdens līmeņa pazemināšana ar adatfiltriem rakšanas zonā (ja nepieciešams)</t>
  </si>
  <si>
    <t>Tranšeju un būvbedru rakšana, ietverot grunts izvešanu uz atbērtni un visi ar to saistītie darbi, tai skaitā segumu demontāža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</si>
  <si>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</si>
  <si>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Smilts no jauna pievesta (drenējoša Kf &gt; 1 m/dnn) pamatnes ierīkošanai zem K2 cauruļvadiem, akām un apbēruma veidošana virs cauruļvadiem, ietverot noblīvēšanu</t>
  </si>
  <si>
    <t>Grunts tranšeju aizbēršanai (smilts, drenējoša Kf&gt; 1m/dnn; sablīvējama, bez organikas piejaukumiem,) ietverot būvbedru aizbēršanu, kā arī grunts noblīvēšanu pa slāņiem tranšejas platumā 1,5 m</t>
  </si>
  <si>
    <t>Liekās, aizbēršanai neizmantojamās grunts izvešana un utilizācija</t>
  </si>
  <si>
    <t>Seguma atjaunošana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</si>
  <si>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</si>
  <si>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Citi neuzskaitītie papildus materiāli K2 sistēmai</t>
  </si>
  <si>
    <t>Karstā asfalta virskārtas izbūve, AC 11 surf, 4cm biezumā ( uz esošā asfalta līmeņošanai)</t>
  </si>
  <si>
    <t>10. NOBEIGUMA DARBI</t>
  </si>
  <si>
    <t>*** SIA 'JLD" - gumijas segumi, rotaļu un vingrošanas ierīces</t>
  </si>
  <si>
    <t>*** SIA ''SPORTA HALLE'' - mīkstais gumijas stadiona segms</t>
  </si>
  <si>
    <t>9. ĀRĒJĀ LIETUS KANALIZĀCIJA K2 (zem basketbola laukuma)</t>
  </si>
  <si>
    <t>Rotaļu laukuma elementi ar montāžu (komplekts saskaņā ar GP-4)</t>
  </si>
  <si>
    <t>JELGAVAS PILSĒTAS PAŠVALDĪBAS IZGLĪTĪBAS IESTĀDE</t>
  </si>
  <si>
    <t>'JELGAVAS 1. INTERNĀTPAMATSKOLA''</t>
  </si>
  <si>
    <t>SIA "IL Projektu birojs"</t>
  </si>
  <si>
    <t>Reģ.Nr. 43603043628</t>
  </si>
  <si>
    <t>Tāme sastadīta pamatojoties uz SIA 'IL Projektu birojs'' iztrādāto labiekārtošanas tehnisko projektu</t>
  </si>
  <si>
    <t>Vadims LETKO                                                 05.01.2016</t>
  </si>
  <si>
    <t>Tāme sastādīta 2016. gada</t>
  </si>
  <si>
    <t>Tāme sastādīta 2016. gada tirgus cenās, pamatojoties uz VR TP ĢP daļas rasējumiem</t>
  </si>
  <si>
    <t>2016. gada__.___________</t>
  </si>
  <si>
    <t>Hags iekartas- netiek montētas šajā būvniecības kārtā</t>
  </si>
  <si>
    <t>Nojume netiek realizēta šajā būvniecības kārtā! Tajā skaitā bruģis un pamati</t>
  </si>
  <si>
    <t>%</t>
  </si>
  <si>
    <t>JELGAVAS PILSĒTAS PAŠVALDĪBAS IZGLĪTĪBAS IESTĀDES JELGAVAS 1. INTERNĀT PAMATSKOLAS TERITORIJAS LABIEKĀRTOŠANA</t>
  </si>
  <si>
    <t>Par kopejo summu, EUR</t>
  </si>
  <si>
    <t>JELGAVAS PILSĒTAS PAŠVALDĪBAS IZGLĪTĪBAS IESTĀDES JELGAVAS 1. INTERNĀT PAMATSKOLAS TERITORIJAS LABIEKĀRTOŠANA. 1. KĀRTA</t>
  </si>
  <si>
    <t>JELGAVAS PILSĒTAS PAŠVALDĪBAS IZGLĪTĪBAS IESTĀDES JELGAVAS 1. INTERNĀTPAMATSKOLAS TERITORIJAS LABIEKĀRTOŠANA. 1. KĀRTA</t>
  </si>
  <si>
    <t xml:space="preserve">Šķembas fr. d 2/5mm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</si>
</sst>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"/>
  </numFmts>
  <fonts count="59">
    <font>
      <sz val="10"/>
      <name val="Arial"/>
    </font>
    <font>
      <sz val="10"/>
      <name val="Arial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Helv"/>
      <family val="2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86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indexed="10"/>
      <name val="Times New Roman"/>
      <family val="1"/>
    </font>
    <font>
      <sz val="11"/>
      <color indexed="9"/>
      <name val="Times New Roman"/>
      <family val="1"/>
    </font>
    <font>
      <b/>
      <sz val="11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20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name val="Arial"/>
      <charset val="186"/>
    </font>
    <font>
      <sz val="9"/>
      <name val="Times New Roman"/>
      <family val="1"/>
    </font>
    <font>
      <b/>
      <sz val="9"/>
      <name val="Times New Roman"/>
      <family val="1"/>
    </font>
    <font>
      <sz val="8"/>
      <color indexed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  <charset val="204"/>
    </font>
    <font>
      <b/>
      <sz val="8"/>
      <color indexed="10"/>
      <name val="Times New Roman"/>
      <family val="1"/>
    </font>
    <font>
      <sz val="10"/>
      <name val="Arial"/>
    </font>
    <font>
      <b/>
      <sz val="13"/>
      <name val="Times New Roman"/>
      <family val="1"/>
    </font>
    <font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  <charset val="186"/>
    </font>
    <font>
      <sz val="8"/>
      <name val="LVHelvetica"/>
      <charset val="204"/>
    </font>
    <font>
      <b/>
      <u/>
      <sz val="12"/>
      <color indexed="8"/>
      <name val="Times New Roman"/>
      <family val="1"/>
    </font>
    <font>
      <sz val="8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8"/>
      <color indexed="10"/>
      <name val="Times New Roman"/>
      <family val="1"/>
      <charset val="186"/>
    </font>
    <font>
      <sz val="11"/>
      <color indexed="8"/>
      <name val="Calibri"/>
      <family val="2"/>
      <charset val="1"/>
    </font>
    <font>
      <vertAlign val="superscript"/>
      <sz val="10"/>
      <name val="Times New Roman"/>
      <family val="1"/>
    </font>
    <font>
      <vertAlign val="superscript"/>
      <sz val="1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6" fillId="20" borderId="1" applyNumberFormat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50" fillId="0" borderId="0"/>
    <xf numFmtId="0" fontId="5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3" fillId="9" borderId="1" applyNumberFormat="0" applyAlignment="0" applyProtection="0"/>
    <xf numFmtId="0" fontId="13" fillId="9" borderId="1" applyNumberForma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7" fillId="20" borderId="6" applyNumberFormat="0" applyAlignment="0" applyProtection="0"/>
    <xf numFmtId="0" fontId="19" fillId="0" borderId="7" applyNumberFormat="0" applyFill="0" applyAlignment="0" applyProtection="0"/>
    <xf numFmtId="0" fontId="9" fillId="6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3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46" fillId="23" borderId="9" applyNumberFormat="0" applyFont="0" applyAlignment="0" applyProtection="0"/>
    <xf numFmtId="0" fontId="17" fillId="20" borderId="6" applyNumberFormat="0" applyAlignment="0" applyProtection="0"/>
    <xf numFmtId="0" fontId="17" fillId="20" borderId="6" applyNumberFormat="0" applyAlignment="0" applyProtection="0"/>
    <xf numFmtId="0" fontId="8" fillId="0" borderId="0" applyNumberFormat="0" applyFill="0" applyBorder="0" applyAlignment="0" applyProtection="0"/>
    <xf numFmtId="0" fontId="7" fillId="21" borderId="2" applyNumberFormat="0" applyAlignment="0" applyProtection="0"/>
    <xf numFmtId="0" fontId="46" fillId="23" borderId="9" applyNumberFormat="0" applyFon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5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5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1" fillId="0" borderId="0">
      <alignment horizontal="left"/>
    </xf>
    <xf numFmtId="0" fontId="39" fillId="0" borderId="0"/>
    <xf numFmtId="0" fontId="1" fillId="0" borderId="0"/>
    <xf numFmtId="0" fontId="39" fillId="0" borderId="0"/>
    <xf numFmtId="0" fontId="50" fillId="0" borderId="0"/>
  </cellStyleXfs>
  <cellXfs count="399">
    <xf numFmtId="0" fontId="0" fillId="0" borderId="0" xfId="0"/>
    <xf numFmtId="0" fontId="0" fillId="0" borderId="0" xfId="0" applyFill="1" applyBorder="1"/>
    <xf numFmtId="0" fontId="26" fillId="0" borderId="0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0" fillId="0" borderId="0" xfId="0" applyFill="1"/>
    <xf numFmtId="0" fontId="21" fillId="0" borderId="0" xfId="0" applyFont="1" applyFill="1" applyBorder="1" applyAlignment="1">
      <alignment horizontal="center"/>
    </xf>
    <xf numFmtId="0" fontId="25" fillId="0" borderId="0" xfId="0" applyFont="1" applyFill="1" applyBorder="1"/>
    <xf numFmtId="14" fontId="25" fillId="0" borderId="0" xfId="0" applyNumberFormat="1" applyFont="1" applyFill="1" applyAlignment="1">
      <alignment horizontal="center"/>
    </xf>
    <xf numFmtId="0" fontId="35" fillId="0" borderId="0" xfId="0" applyFont="1" applyFill="1"/>
    <xf numFmtId="0" fontId="37" fillId="0" borderId="0" xfId="0" applyFont="1" applyFill="1" applyBorder="1"/>
    <xf numFmtId="0" fontId="25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/>
    <xf numFmtId="0" fontId="24" fillId="0" borderId="0" xfId="0" applyFont="1" applyFill="1"/>
    <xf numFmtId="0" fontId="24" fillId="0" borderId="0" xfId="0" applyFont="1" applyFill="1" applyBorder="1" applyAlignment="1">
      <alignment horizontal="center" vertical="justify"/>
    </xf>
    <xf numFmtId="0" fontId="24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wrapText="1"/>
    </xf>
    <xf numFmtId="4" fontId="21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right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38" fillId="0" borderId="0" xfId="0" applyFont="1" applyFill="1"/>
    <xf numFmtId="4" fontId="38" fillId="0" borderId="0" xfId="0" applyNumberFormat="1" applyFont="1" applyFill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5" fillId="0" borderId="20" xfId="164" applyFont="1" applyFill="1" applyBorder="1" applyAlignment="1">
      <alignment wrapText="1"/>
    </xf>
    <xf numFmtId="2" fontId="25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25" fillId="0" borderId="10" xfId="0" applyFont="1" applyFill="1" applyBorder="1"/>
    <xf numFmtId="0" fontId="41" fillId="24" borderId="25" xfId="164" applyFont="1" applyFill="1" applyBorder="1" applyAlignment="1">
      <alignment horizontal="center" wrapText="1"/>
    </xf>
    <xf numFmtId="0" fontId="21" fillId="0" borderId="20" xfId="164" applyFont="1" applyFill="1" applyBorder="1" applyAlignment="1">
      <alignment wrapText="1"/>
    </xf>
    <xf numFmtId="4" fontId="25" fillId="0" borderId="20" xfId="0" applyNumberFormat="1" applyFont="1" applyFill="1" applyBorder="1" applyAlignment="1" applyProtection="1">
      <alignment horizontal="center" vertical="center" wrapText="1"/>
    </xf>
    <xf numFmtId="9" fontId="36" fillId="0" borderId="26" xfId="0" applyNumberFormat="1" applyFont="1" applyFill="1" applyBorder="1" applyAlignment="1">
      <alignment horizontal="center"/>
    </xf>
    <xf numFmtId="4" fontId="25" fillId="0" borderId="21" xfId="0" applyNumberFormat="1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24" fillId="0" borderId="0" xfId="0" applyFont="1" applyFill="1" applyAlignment="1">
      <alignment horizontal="right"/>
    </xf>
    <xf numFmtId="0" fontId="29" fillId="0" borderId="0" xfId="0" applyFont="1" applyFill="1" applyAlignment="1">
      <alignment horizontal="right"/>
    </xf>
    <xf numFmtId="0" fontId="24" fillId="0" borderId="10" xfId="0" applyFont="1" applyFill="1" applyBorder="1" applyAlignment="1">
      <alignment horizontal="center"/>
    </xf>
    <xf numFmtId="0" fontId="25" fillId="0" borderId="0" xfId="164" applyFont="1" applyFill="1" applyBorder="1"/>
    <xf numFmtId="0" fontId="25" fillId="0" borderId="0" xfId="164" applyFont="1" applyFill="1" applyBorder="1" applyAlignment="1">
      <alignment wrapText="1"/>
    </xf>
    <xf numFmtId="0" fontId="25" fillId="0" borderId="0" xfId="164" applyFont="1" applyFill="1"/>
    <xf numFmtId="0" fontId="25" fillId="0" borderId="0" xfId="135" applyFont="1" applyFill="1" applyAlignment="1">
      <alignment vertical="center"/>
    </xf>
    <xf numFmtId="0" fontId="25" fillId="0" borderId="27" xfId="164" applyFont="1" applyFill="1" applyBorder="1" applyAlignment="1">
      <alignment horizontal="center" vertical="center" textRotation="90" wrapText="1"/>
    </xf>
    <xf numFmtId="0" fontId="25" fillId="0" borderId="28" xfId="164" applyFont="1" applyFill="1" applyBorder="1" applyAlignment="1">
      <alignment horizontal="center" vertical="center" textRotation="90" wrapText="1"/>
    </xf>
    <xf numFmtId="4" fontId="25" fillId="0" borderId="29" xfId="164" applyNumberFormat="1" applyFont="1" applyFill="1" applyBorder="1" applyAlignment="1" applyProtection="1">
      <alignment horizontal="center"/>
    </xf>
    <xf numFmtId="0" fontId="25" fillId="0" borderId="19" xfId="164" applyFont="1" applyFill="1" applyBorder="1" applyAlignment="1">
      <alignment horizontal="center"/>
    </xf>
    <xf numFmtId="0" fontId="25" fillId="0" borderId="20" xfId="164" applyFont="1" applyFill="1" applyBorder="1" applyAlignment="1">
      <alignment horizontal="left" wrapText="1"/>
    </xf>
    <xf numFmtId="0" fontId="25" fillId="0" borderId="20" xfId="164" applyFont="1" applyFill="1" applyBorder="1" applyAlignment="1">
      <alignment horizontal="center" wrapText="1"/>
    </xf>
    <xf numFmtId="2" fontId="36" fillId="0" borderId="20" xfId="164" applyNumberFormat="1" applyFont="1" applyFill="1" applyBorder="1" applyAlignment="1">
      <alignment horizontal="center"/>
    </xf>
    <xf numFmtId="4" fontId="25" fillId="0" borderId="20" xfId="164" applyNumberFormat="1" applyFont="1" applyFill="1" applyBorder="1" applyAlignment="1" applyProtection="1">
      <alignment horizontal="center"/>
    </xf>
    <xf numFmtId="2" fontId="25" fillId="0" borderId="0" xfId="164" applyNumberFormat="1" applyFont="1" applyFill="1" applyAlignment="1">
      <alignment vertical="center"/>
    </xf>
    <xf numFmtId="0" fontId="25" fillId="0" borderId="19" xfId="164" applyFont="1" applyFill="1" applyBorder="1"/>
    <xf numFmtId="0" fontId="25" fillId="0" borderId="20" xfId="164" applyFont="1" applyFill="1" applyBorder="1"/>
    <xf numFmtId="4" fontId="25" fillId="0" borderId="20" xfId="164" applyNumberFormat="1" applyFont="1" applyFill="1" applyBorder="1" applyAlignment="1">
      <alignment horizontal="center"/>
    </xf>
    <xf numFmtId="0" fontId="25" fillId="0" borderId="30" xfId="164" applyFont="1" applyFill="1" applyBorder="1"/>
    <xf numFmtId="0" fontId="25" fillId="0" borderId="31" xfId="164" applyFont="1" applyFill="1" applyBorder="1"/>
    <xf numFmtId="4" fontId="25" fillId="0" borderId="31" xfId="164" applyNumberFormat="1" applyFont="1" applyFill="1" applyBorder="1" applyAlignment="1">
      <alignment horizontal="center"/>
    </xf>
    <xf numFmtId="0" fontId="37" fillId="0" borderId="0" xfId="0" applyFont="1" applyFill="1" applyAlignment="1">
      <alignment horizontal="right"/>
    </xf>
    <xf numFmtId="0" fontId="43" fillId="0" borderId="0" xfId="0" applyFont="1" applyFill="1" applyBorder="1" applyAlignment="1">
      <alignment horizontal="right" wrapText="1"/>
    </xf>
    <xf numFmtId="0" fontId="25" fillId="0" borderId="10" xfId="164" applyFont="1" applyFill="1" applyBorder="1" applyAlignment="1">
      <alignment wrapText="1"/>
    </xf>
    <xf numFmtId="0" fontId="25" fillId="0" borderId="0" xfId="164" applyFont="1" applyFill="1" applyBorder="1" applyAlignment="1">
      <alignment horizontal="center" wrapText="1"/>
    </xf>
    <xf numFmtId="0" fontId="21" fillId="0" borderId="0" xfId="164" applyFont="1" applyFill="1" applyBorder="1" applyAlignment="1">
      <alignment horizontal="center" wrapText="1"/>
    </xf>
    <xf numFmtId="0" fontId="21" fillId="0" borderId="0" xfId="164" applyFont="1" applyFill="1" applyBorder="1" applyAlignment="1">
      <alignment horizontal="center"/>
    </xf>
    <xf numFmtId="0" fontId="21" fillId="0" borderId="0" xfId="164" applyFont="1" applyFill="1" applyBorder="1" applyAlignment="1">
      <alignment horizontal="left"/>
    </xf>
    <xf numFmtId="0" fontId="21" fillId="0" borderId="0" xfId="164" applyFont="1" applyFill="1" applyAlignment="1">
      <alignment horizontal="center"/>
    </xf>
    <xf numFmtId="0" fontId="25" fillId="0" borderId="20" xfId="0" applyFont="1" applyFill="1" applyBorder="1" applyAlignment="1">
      <alignment wrapText="1"/>
    </xf>
    <xf numFmtId="0" fontId="25" fillId="0" borderId="20" xfId="0" applyFont="1" applyFill="1" applyBorder="1" applyAlignment="1">
      <alignment horizontal="center" wrapText="1"/>
    </xf>
    <xf numFmtId="2" fontId="36" fillId="0" borderId="20" xfId="0" applyNumberFormat="1" applyFont="1" applyFill="1" applyBorder="1" applyAlignment="1">
      <alignment horizontal="center"/>
    </xf>
    <xf numFmtId="49" fontId="44" fillId="0" borderId="19" xfId="135" applyNumberFormat="1" applyFont="1" applyFill="1" applyBorder="1" applyAlignment="1">
      <alignment horizontal="center" vertical="center"/>
    </xf>
    <xf numFmtId="49" fontId="44" fillId="0" borderId="20" xfId="135" applyNumberFormat="1" applyFont="1" applyFill="1" applyBorder="1" applyAlignment="1">
      <alignment horizontal="center" vertical="center"/>
    </xf>
    <xf numFmtId="0" fontId="44" fillId="0" borderId="20" xfId="135" applyFont="1" applyFill="1" applyBorder="1" applyAlignment="1">
      <alignment vertical="center"/>
    </xf>
    <xf numFmtId="4" fontId="44" fillId="0" borderId="20" xfId="135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/>
    </xf>
    <xf numFmtId="4" fontId="25" fillId="0" borderId="20" xfId="0" applyNumberFormat="1" applyFont="1" applyFill="1" applyBorder="1" applyAlignment="1" applyProtection="1">
      <alignment horizontal="center"/>
    </xf>
    <xf numFmtId="4" fontId="25" fillId="0" borderId="21" xfId="0" applyNumberFormat="1" applyFont="1" applyFill="1" applyBorder="1" applyAlignment="1" applyProtection="1">
      <alignment horizontal="center"/>
    </xf>
    <xf numFmtId="2" fontId="25" fillId="0" borderId="0" xfId="0" applyNumberFormat="1" applyFont="1" applyFill="1" applyAlignment="1">
      <alignment vertical="center"/>
    </xf>
    <xf numFmtId="4" fontId="25" fillId="0" borderId="20" xfId="135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4" fontId="25" fillId="0" borderId="24" xfId="164" applyNumberFormat="1" applyFont="1" applyFill="1" applyBorder="1" applyAlignment="1" applyProtection="1">
      <alignment horizontal="center"/>
    </xf>
    <xf numFmtId="0" fontId="25" fillId="0" borderId="20" xfId="164" applyFont="1" applyFill="1" applyBorder="1" applyAlignment="1">
      <alignment horizontal="center"/>
    </xf>
    <xf numFmtId="4" fontId="25" fillId="0" borderId="21" xfId="164" applyNumberFormat="1" applyFont="1" applyFill="1" applyBorder="1" applyAlignment="1" applyProtection="1">
      <alignment horizontal="center"/>
    </xf>
    <xf numFmtId="9" fontId="36" fillId="0" borderId="32" xfId="0" applyNumberFormat="1" applyFont="1" applyFill="1" applyBorder="1" applyAlignment="1">
      <alignment horizontal="center"/>
    </xf>
    <xf numFmtId="4" fontId="25" fillId="0" borderId="24" xfId="0" applyNumberFormat="1" applyFont="1" applyFill="1" applyBorder="1" applyAlignment="1">
      <alignment horizontal="center"/>
    </xf>
    <xf numFmtId="0" fontId="21" fillId="0" borderId="3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justify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justify" wrapText="1"/>
    </xf>
    <xf numFmtId="0" fontId="21" fillId="0" borderId="12" xfId="0" applyFont="1" applyFill="1" applyBorder="1" applyAlignment="1">
      <alignment horizontal="center" vertical="center" wrapText="1"/>
    </xf>
    <xf numFmtId="4" fontId="25" fillId="0" borderId="12" xfId="0" applyNumberFormat="1" applyFont="1" applyFill="1" applyBorder="1" applyAlignment="1" applyProtection="1">
      <alignment horizontal="center" vertical="center" wrapText="1"/>
    </xf>
    <xf numFmtId="4" fontId="25" fillId="0" borderId="13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4" fontId="21" fillId="0" borderId="18" xfId="0" applyNumberFormat="1" applyFont="1" applyFill="1" applyBorder="1" applyAlignment="1" applyProtection="1">
      <alignment horizontal="center"/>
    </xf>
    <xf numFmtId="0" fontId="36" fillId="0" borderId="34" xfId="0" applyFont="1" applyFill="1" applyBorder="1" applyAlignment="1">
      <alignment horizontal="right"/>
    </xf>
    <xf numFmtId="4" fontId="21" fillId="0" borderId="23" xfId="0" applyNumberFormat="1" applyFont="1" applyFill="1" applyBorder="1" applyAlignment="1">
      <alignment horizontal="center"/>
    </xf>
    <xf numFmtId="164" fontId="25" fillId="0" borderId="0" xfId="0" applyNumberFormat="1" applyFont="1" applyFill="1"/>
    <xf numFmtId="2" fontId="25" fillId="0" borderId="0" xfId="0" applyNumberFormat="1" applyFont="1" applyFill="1"/>
    <xf numFmtId="10" fontId="45" fillId="0" borderId="26" xfId="0" applyNumberFormat="1" applyFont="1" applyFill="1" applyBorder="1" applyAlignment="1">
      <alignment horizontal="right"/>
    </xf>
    <xf numFmtId="0" fontId="37" fillId="0" borderId="20" xfId="164" applyFont="1" applyFill="1" applyBorder="1" applyAlignment="1">
      <alignment horizontal="center"/>
    </xf>
    <xf numFmtId="0" fontId="37" fillId="24" borderId="35" xfId="163" applyFont="1" applyFill="1" applyBorder="1"/>
    <xf numFmtId="0" fontId="47" fillId="0" borderId="36" xfId="163" applyFont="1" applyBorder="1" applyAlignment="1">
      <alignment horizontal="center" wrapText="1"/>
    </xf>
    <xf numFmtId="0" fontId="25" fillId="24" borderId="37" xfId="163" applyFont="1" applyFill="1" applyBorder="1" applyAlignment="1">
      <alignment wrapText="1"/>
    </xf>
    <xf numFmtId="0" fontId="25" fillId="0" borderId="0" xfId="163" applyFont="1" applyFill="1" applyBorder="1" applyAlignment="1">
      <alignment wrapText="1"/>
    </xf>
    <xf numFmtId="0" fontId="25" fillId="0" borderId="0" xfId="163" applyFont="1" applyFill="1" applyBorder="1"/>
    <xf numFmtId="0" fontId="25" fillId="0" borderId="0" xfId="163" applyFont="1" applyBorder="1"/>
    <xf numFmtId="0" fontId="21" fillId="24" borderId="38" xfId="163" applyFont="1" applyFill="1" applyBorder="1" applyAlignment="1">
      <alignment horizontal="center" vertical="justify" wrapText="1"/>
    </xf>
    <xf numFmtId="4" fontId="25" fillId="24" borderId="39" xfId="163" applyNumberFormat="1" applyFont="1" applyFill="1" applyBorder="1" applyAlignment="1" applyProtection="1">
      <alignment horizontal="center" vertical="center" wrapText="1"/>
    </xf>
    <xf numFmtId="4" fontId="24" fillId="0" borderId="0" xfId="163" applyNumberFormat="1" applyFont="1" applyFill="1" applyBorder="1" applyAlignment="1" applyProtection="1">
      <alignment horizontal="center" vertical="center" wrapText="1"/>
    </xf>
    <xf numFmtId="0" fontId="25" fillId="0" borderId="0" xfId="163" applyFont="1" applyAlignment="1">
      <alignment horizontal="center" vertical="center" wrapText="1"/>
    </xf>
    <xf numFmtId="0" fontId="25" fillId="24" borderId="38" xfId="163" applyFont="1" applyFill="1" applyBorder="1" applyAlignment="1">
      <alignment horizontal="center" vertical="justify" wrapText="1"/>
    </xf>
    <xf numFmtId="0" fontId="48" fillId="0" borderId="25" xfId="163" applyFont="1" applyBorder="1" applyAlignment="1">
      <alignment horizontal="center"/>
    </xf>
    <xf numFmtId="0" fontId="25" fillId="24" borderId="40" xfId="163" applyFont="1" applyFill="1" applyBorder="1" applyAlignment="1">
      <alignment horizontal="center" vertical="justify" wrapText="1"/>
    </xf>
    <xf numFmtId="0" fontId="48" fillId="0" borderId="28" xfId="163" applyFont="1" applyBorder="1" applyAlignment="1">
      <alignment horizontal="center"/>
    </xf>
    <xf numFmtId="4" fontId="25" fillId="24" borderId="41" xfId="163" applyNumberFormat="1" applyFont="1" applyFill="1" applyBorder="1" applyAlignment="1" applyProtection="1">
      <alignment horizontal="center" vertical="center" wrapText="1"/>
    </xf>
    <xf numFmtId="0" fontId="25" fillId="24" borderId="25" xfId="163" applyFont="1" applyFill="1" applyBorder="1" applyAlignment="1">
      <alignment horizontal="center" vertical="justify" wrapText="1"/>
    </xf>
    <xf numFmtId="0" fontId="25" fillId="0" borderId="0" xfId="163" applyFont="1" applyFill="1" applyBorder="1" applyAlignment="1">
      <alignment horizontal="center" vertical="center" wrapText="1"/>
    </xf>
    <xf numFmtId="4" fontId="25" fillId="24" borderId="25" xfId="163" applyNumberFormat="1" applyFont="1" applyFill="1" applyBorder="1" applyAlignment="1" applyProtection="1">
      <alignment horizontal="center" vertical="center" wrapText="1"/>
    </xf>
    <xf numFmtId="0" fontId="25" fillId="0" borderId="0" xfId="163" applyFont="1" applyFill="1" applyAlignment="1">
      <alignment horizontal="center" vertical="center" wrapText="1"/>
    </xf>
    <xf numFmtId="0" fontId="21" fillId="24" borderId="25" xfId="163" applyFont="1" applyFill="1" applyBorder="1" applyAlignment="1">
      <alignment horizontal="center" vertical="justify" wrapText="1"/>
    </xf>
    <xf numFmtId="0" fontId="22" fillId="0" borderId="0" xfId="163" applyFont="1" applyFill="1" applyBorder="1" applyAlignment="1">
      <alignment horizontal="center" vertical="center" wrapText="1"/>
    </xf>
    <xf numFmtId="0" fontId="25" fillId="25" borderId="0" xfId="163" applyFont="1" applyFill="1" applyAlignment="1">
      <alignment horizontal="center" vertical="center" wrapText="1"/>
    </xf>
    <xf numFmtId="0" fontId="25" fillId="24" borderId="28" xfId="163" applyFont="1" applyFill="1" applyBorder="1" applyAlignment="1">
      <alignment horizontal="center" vertical="center" wrapText="1"/>
    </xf>
    <xf numFmtId="0" fontId="26" fillId="0" borderId="42" xfId="163" applyFont="1" applyFill="1" applyBorder="1" applyAlignment="1">
      <alignment horizontal="center" vertical="center" wrapText="1"/>
    </xf>
    <xf numFmtId="0" fontId="25" fillId="24" borderId="36" xfId="163" applyFont="1" applyFill="1" applyBorder="1" applyAlignment="1">
      <alignment horizontal="center" vertical="center" wrapText="1"/>
    </xf>
    <xf numFmtId="0" fontId="26" fillId="0" borderId="0" xfId="163" applyFont="1" applyFill="1" applyBorder="1" applyAlignment="1">
      <alignment horizontal="center" vertical="center" wrapText="1"/>
    </xf>
    <xf numFmtId="4" fontId="25" fillId="24" borderId="36" xfId="163" applyNumberFormat="1" applyFont="1" applyFill="1" applyBorder="1" applyAlignment="1" applyProtection="1">
      <alignment horizontal="center" vertical="center" wrapText="1"/>
    </xf>
    <xf numFmtId="0" fontId="21" fillId="0" borderId="0" xfId="163" applyFont="1" applyFill="1" applyBorder="1" applyAlignment="1">
      <alignment horizontal="center" vertical="center" wrapText="1"/>
    </xf>
    <xf numFmtId="0" fontId="25" fillId="24" borderId="25" xfId="163" applyFont="1" applyFill="1" applyBorder="1" applyAlignment="1">
      <alignment horizontal="left" vertical="center" wrapText="1"/>
    </xf>
    <xf numFmtId="0" fontId="25" fillId="0" borderId="0" xfId="163" applyFont="1" applyBorder="1" applyAlignment="1">
      <alignment horizontal="center" vertical="center" wrapText="1"/>
    </xf>
    <xf numFmtId="0" fontId="25" fillId="0" borderId="25" xfId="163" applyFont="1" applyFill="1" applyBorder="1" applyAlignment="1">
      <alignment horizontal="left" vertical="center" wrapText="1"/>
    </xf>
    <xf numFmtId="0" fontId="21" fillId="0" borderId="25" xfId="163" applyFont="1" applyFill="1" applyBorder="1" applyAlignment="1">
      <alignment horizontal="right" vertical="center" wrapText="1"/>
    </xf>
    <xf numFmtId="4" fontId="21" fillId="24" borderId="25" xfId="163" applyNumberFormat="1" applyFont="1" applyFill="1" applyBorder="1" applyAlignment="1" applyProtection="1">
      <alignment horizontal="center" vertical="center" wrapText="1"/>
    </xf>
    <xf numFmtId="4" fontId="27" fillId="0" borderId="0" xfId="163" applyNumberFormat="1" applyFont="1" applyFill="1" applyBorder="1" applyAlignment="1" applyProtection="1">
      <alignment horizontal="center" vertical="center" wrapText="1"/>
    </xf>
    <xf numFmtId="0" fontId="35" fillId="0" borderId="0" xfId="163" applyFont="1" applyBorder="1" applyAlignment="1">
      <alignment horizontal="center" vertical="center" wrapText="1"/>
    </xf>
    <xf numFmtId="4" fontId="28" fillId="0" borderId="0" xfId="163" applyNumberFormat="1" applyFont="1" applyFill="1" applyBorder="1" applyAlignment="1" applyProtection="1">
      <alignment horizontal="center" vertical="center" wrapText="1"/>
    </xf>
    <xf numFmtId="0" fontId="21" fillId="24" borderId="25" xfId="163" applyFont="1" applyFill="1" applyBorder="1" applyAlignment="1">
      <alignment horizontal="center"/>
    </xf>
    <xf numFmtId="0" fontId="25" fillId="0" borderId="28" xfId="163" applyFont="1" applyFill="1" applyBorder="1" applyAlignment="1">
      <alignment horizontal="left"/>
    </xf>
    <xf numFmtId="2" fontId="25" fillId="24" borderId="25" xfId="163" applyNumberFormat="1" applyFont="1" applyFill="1" applyBorder="1" applyAlignment="1">
      <alignment horizontal="center"/>
    </xf>
    <xf numFmtId="0" fontId="29" fillId="0" borderId="0" xfId="163" applyFont="1" applyFill="1" applyBorder="1" applyAlignment="1">
      <alignment horizontal="center"/>
    </xf>
    <xf numFmtId="0" fontId="30" fillId="0" borderId="0" xfId="163" applyFont="1" applyFill="1" applyBorder="1" applyAlignment="1">
      <alignment horizontal="center"/>
    </xf>
    <xf numFmtId="0" fontId="31" fillId="0" borderId="0" xfId="163" applyFont="1" applyFill="1" applyBorder="1" applyAlignment="1">
      <alignment horizontal="center"/>
    </xf>
    <xf numFmtId="0" fontId="32" fillId="0" borderId="0" xfId="163" applyFont="1" applyBorder="1" applyAlignment="1">
      <alignment horizontal="center"/>
    </xf>
    <xf numFmtId="0" fontId="26" fillId="0" borderId="0" xfId="163" applyFont="1" applyBorder="1" applyAlignment="1">
      <alignment horizontal="center"/>
    </xf>
    <xf numFmtId="0" fontId="32" fillId="0" borderId="0" xfId="163" applyFont="1" applyFill="1" applyBorder="1" applyAlignment="1">
      <alignment horizontal="center" vertical="center" wrapText="1"/>
    </xf>
    <xf numFmtId="0" fontId="25" fillId="24" borderId="25" xfId="163" applyFont="1" applyFill="1" applyBorder="1"/>
    <xf numFmtId="2" fontId="21" fillId="24" borderId="25" xfId="163" applyNumberFormat="1" applyFont="1" applyFill="1" applyBorder="1" applyAlignment="1">
      <alignment horizontal="center"/>
    </xf>
    <xf numFmtId="0" fontId="38" fillId="0" borderId="0" xfId="163" applyFont="1" applyFill="1" applyBorder="1"/>
    <xf numFmtId="0" fontId="35" fillId="0" borderId="0" xfId="163" applyFont="1" applyFill="1" applyBorder="1"/>
    <xf numFmtId="0" fontId="35" fillId="0" borderId="0" xfId="163" applyFont="1" applyBorder="1"/>
    <xf numFmtId="0" fontId="21" fillId="0" borderId="0" xfId="163" applyFont="1" applyBorder="1" applyAlignment="1">
      <alignment horizontal="center"/>
    </xf>
    <xf numFmtId="0" fontId="25" fillId="0" borderId="0" xfId="163" applyFont="1" applyFill="1"/>
    <xf numFmtId="0" fontId="38" fillId="0" borderId="0" xfId="163" applyFont="1" applyFill="1"/>
    <xf numFmtId="0" fontId="35" fillId="0" borderId="0" xfId="163" applyFont="1" applyFill="1"/>
    <xf numFmtId="4" fontId="35" fillId="0" borderId="0" xfId="163" applyNumberFormat="1" applyFont="1"/>
    <xf numFmtId="0" fontId="35" fillId="0" borderId="0" xfId="163" applyFont="1"/>
    <xf numFmtId="0" fontId="25" fillId="0" borderId="0" xfId="163" applyFont="1"/>
    <xf numFmtId="4" fontId="21" fillId="24" borderId="25" xfId="163" applyNumberFormat="1" applyFont="1" applyFill="1" applyBorder="1" applyAlignment="1">
      <alignment horizontal="center"/>
    </xf>
    <xf numFmtId="14" fontId="25" fillId="24" borderId="25" xfId="163" applyNumberFormat="1" applyFont="1" applyFill="1" applyBorder="1"/>
    <xf numFmtId="4" fontId="25" fillId="0" borderId="0" xfId="163" applyNumberFormat="1" applyFont="1" applyFill="1"/>
    <xf numFmtId="4" fontId="35" fillId="0" borderId="0" xfId="163" applyNumberFormat="1" applyFont="1" applyFill="1"/>
    <xf numFmtId="0" fontId="25" fillId="24" borderId="28" xfId="163" applyFont="1" applyFill="1" applyBorder="1"/>
    <xf numFmtId="0" fontId="25" fillId="0" borderId="42" xfId="163" applyFont="1" applyBorder="1" applyAlignment="1">
      <alignment horizontal="center"/>
    </xf>
    <xf numFmtId="14" fontId="21" fillId="0" borderId="0" xfId="163" applyNumberFormat="1" applyFont="1" applyBorder="1" applyAlignment="1">
      <alignment horizontal="center"/>
    </xf>
    <xf numFmtId="0" fontId="21" fillId="0" borderId="42" xfId="163" applyFont="1" applyBorder="1" applyAlignment="1">
      <alignment horizontal="center"/>
    </xf>
    <xf numFmtId="14" fontId="25" fillId="0" borderId="0" xfId="163" applyNumberFormat="1" applyFont="1" applyBorder="1"/>
    <xf numFmtId="0" fontId="25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justify" wrapText="1"/>
    </xf>
    <xf numFmtId="0" fontId="40" fillId="0" borderId="20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4" fontId="25" fillId="0" borderId="0" xfId="0" applyNumberFormat="1" applyFont="1" applyFill="1"/>
    <xf numFmtId="0" fontId="25" fillId="0" borderId="20" xfId="0" applyFont="1" applyFill="1" applyBorder="1" applyAlignment="1">
      <alignment horizontal="right" wrapText="1"/>
    </xf>
    <xf numFmtId="0" fontId="29" fillId="0" borderId="0" xfId="163" applyFont="1" applyFill="1" applyBorder="1" applyAlignment="1">
      <alignment horizontal="center" vertical="center" wrapText="1"/>
    </xf>
    <xf numFmtId="0" fontId="25" fillId="0" borderId="0" xfId="162" applyFont="1" applyFill="1" applyBorder="1"/>
    <xf numFmtId="0" fontId="49" fillId="0" borderId="0" xfId="162" applyFont="1" applyFill="1" applyBorder="1"/>
    <xf numFmtId="0" fontId="25" fillId="0" borderId="0" xfId="133" applyFont="1" applyFill="1" applyAlignment="1">
      <alignment horizontal="left"/>
    </xf>
    <xf numFmtId="0" fontId="25" fillId="0" borderId="0" xfId="162" applyFont="1" applyFill="1"/>
    <xf numFmtId="4" fontId="25" fillId="0" borderId="21" xfId="0" applyNumberFormat="1" applyFont="1" applyFill="1" applyBorder="1" applyAlignment="1" applyProtection="1">
      <alignment horizontal="center" vertical="center" wrapText="1"/>
    </xf>
    <xf numFmtId="0" fontId="52" fillId="0" borderId="0" xfId="0" applyFont="1"/>
    <xf numFmtId="0" fontId="25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1" fillId="0" borderId="0" xfId="0" applyFont="1" applyFill="1" applyBorder="1"/>
    <xf numFmtId="14" fontId="24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37" fillId="0" borderId="20" xfId="0" applyFont="1" applyFill="1" applyBorder="1"/>
    <xf numFmtId="2" fontId="35" fillId="0" borderId="20" xfId="0" applyNumberFormat="1" applyFont="1" applyFill="1" applyBorder="1" applyAlignment="1">
      <alignment horizontal="center"/>
    </xf>
    <xf numFmtId="0" fontId="37" fillId="0" borderId="0" xfId="162" applyFont="1" applyFill="1" applyBorder="1"/>
    <xf numFmtId="0" fontId="25" fillId="0" borderId="0" xfId="162" applyFont="1" applyFill="1" applyBorder="1" applyAlignment="1">
      <alignment wrapText="1"/>
    </xf>
    <xf numFmtId="0" fontId="22" fillId="0" borderId="0" xfId="162" applyFont="1" applyFill="1" applyBorder="1" applyAlignment="1">
      <alignment horizontal="center"/>
    </xf>
    <xf numFmtId="0" fontId="40" fillId="0" borderId="0" xfId="162" applyFont="1" applyFill="1" applyBorder="1"/>
    <xf numFmtId="0" fontId="37" fillId="0" borderId="20" xfId="162" applyFont="1" applyFill="1" applyBorder="1"/>
    <xf numFmtId="0" fontId="25" fillId="0" borderId="20" xfId="162" applyFont="1" applyFill="1" applyBorder="1" applyAlignment="1">
      <alignment wrapText="1"/>
    </xf>
    <xf numFmtId="0" fontId="43" fillId="24" borderId="35" xfId="0" applyFont="1" applyFill="1" applyBorder="1" applyAlignment="1">
      <alignment horizontal="center" vertical="justify" wrapText="1"/>
    </xf>
    <xf numFmtId="4" fontId="25" fillId="24" borderId="37" xfId="0" applyNumberFormat="1" applyFont="1" applyFill="1" applyBorder="1" applyAlignment="1" applyProtection="1">
      <alignment horizontal="center" vertical="center" wrapText="1"/>
    </xf>
    <xf numFmtId="4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24" borderId="38" xfId="0" applyFont="1" applyFill="1" applyBorder="1" applyAlignment="1">
      <alignment horizontal="center" vertical="justify" wrapText="1"/>
    </xf>
    <xf numFmtId="4" fontId="25" fillId="24" borderId="39" xfId="0" applyNumberFormat="1" applyFont="1" applyFill="1" applyBorder="1" applyAlignment="1" applyProtection="1">
      <alignment horizontal="center" vertical="center" wrapText="1"/>
    </xf>
    <xf numFmtId="0" fontId="37" fillId="24" borderId="40" xfId="0" applyFont="1" applyFill="1" applyBorder="1"/>
    <xf numFmtId="0" fontId="21" fillId="0" borderId="28" xfId="0" applyFont="1" applyBorder="1" applyAlignment="1">
      <alignment horizontal="center" wrapText="1"/>
    </xf>
    <xf numFmtId="0" fontId="25" fillId="24" borderId="41" xfId="0" applyFont="1" applyFill="1" applyBorder="1" applyAlignment="1">
      <alignment wrapText="1"/>
    </xf>
    <xf numFmtId="0" fontId="25" fillId="0" borderId="0" xfId="0" applyFont="1" applyBorder="1"/>
    <xf numFmtId="0" fontId="40" fillId="0" borderId="0" xfId="164" applyFont="1" applyFill="1" applyBorder="1"/>
    <xf numFmtId="4" fontId="25" fillId="0" borderId="21" xfId="164" applyNumberFormat="1" applyFont="1" applyFill="1" applyBorder="1" applyAlignment="1">
      <alignment horizontal="center"/>
    </xf>
    <xf numFmtId="4" fontId="25" fillId="0" borderId="23" xfId="164" applyNumberFormat="1" applyFont="1" applyFill="1" applyBorder="1" applyAlignment="1">
      <alignment horizontal="center"/>
    </xf>
    <xf numFmtId="0" fontId="37" fillId="0" borderId="20" xfId="164" applyFont="1" applyFill="1" applyBorder="1"/>
    <xf numFmtId="0" fontId="36" fillId="0" borderId="20" xfId="164" applyFont="1" applyFill="1" applyBorder="1" applyAlignment="1">
      <alignment horizontal="center" wrapText="1"/>
    </xf>
    <xf numFmtId="0" fontId="37" fillId="0" borderId="20" xfId="164" applyFont="1" applyFill="1" applyBorder="1" applyAlignment="1">
      <alignment horizontal="center" wrapText="1"/>
    </xf>
    <xf numFmtId="0" fontId="36" fillId="0" borderId="20" xfId="0" applyFont="1" applyFill="1" applyBorder="1" applyAlignment="1">
      <alignment horizontal="center" wrapText="1"/>
    </xf>
    <xf numFmtId="0" fontId="37" fillId="0" borderId="19" xfId="164" applyFont="1" applyFill="1" applyBorder="1" applyAlignment="1">
      <alignment horizontal="center"/>
    </xf>
    <xf numFmtId="0" fontId="47" fillId="0" borderId="25" xfId="163" quotePrefix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/>
    </xf>
    <xf numFmtId="0" fontId="48" fillId="0" borderId="25" xfId="0" applyFont="1" applyBorder="1" applyAlignment="1">
      <alignment horizontal="center"/>
    </xf>
    <xf numFmtId="0" fontId="21" fillId="0" borderId="0" xfId="164" applyFont="1" applyFill="1" applyBorder="1" applyAlignment="1">
      <alignment wrapText="1"/>
    </xf>
    <xf numFmtId="0" fontId="37" fillId="0" borderId="11" xfId="165" applyFont="1" applyFill="1" applyBorder="1" applyAlignment="1">
      <alignment horizontal="center"/>
    </xf>
    <xf numFmtId="0" fontId="37" fillId="0" borderId="12" xfId="165" applyFont="1" applyFill="1" applyBorder="1"/>
    <xf numFmtId="0" fontId="36" fillId="0" borderId="12" xfId="165" applyFont="1" applyFill="1" applyBorder="1" applyAlignment="1">
      <alignment horizontal="center" wrapText="1"/>
    </xf>
    <xf numFmtId="0" fontId="37" fillId="0" borderId="12" xfId="165" applyFont="1" applyFill="1" applyBorder="1" applyAlignment="1">
      <alignment horizontal="center" wrapText="1"/>
    </xf>
    <xf numFmtId="2" fontId="42" fillId="0" borderId="12" xfId="165" applyNumberFormat="1" applyFont="1" applyFill="1" applyBorder="1" applyAlignment="1">
      <alignment horizontal="center"/>
    </xf>
    <xf numFmtId="4" fontId="25" fillId="0" borderId="12" xfId="165" applyNumberFormat="1" applyFont="1" applyFill="1" applyBorder="1" applyAlignment="1" applyProtection="1">
      <alignment horizontal="center"/>
    </xf>
    <xf numFmtId="4" fontId="25" fillId="0" borderId="13" xfId="165" applyNumberFormat="1" applyFont="1" applyFill="1" applyBorder="1" applyAlignment="1" applyProtection="1">
      <alignment horizontal="center"/>
    </xf>
    <xf numFmtId="0" fontId="25" fillId="0" borderId="0" xfId="165" applyFont="1" applyFill="1"/>
    <xf numFmtId="2" fontId="25" fillId="0" borderId="0" xfId="165" applyNumberFormat="1" applyFont="1" applyFill="1" applyAlignment="1">
      <alignment vertical="center"/>
    </xf>
    <xf numFmtId="0" fontId="25" fillId="0" borderId="19" xfId="165" applyFont="1" applyFill="1" applyBorder="1" applyAlignment="1">
      <alignment horizontal="center"/>
    </xf>
    <xf numFmtId="0" fontId="25" fillId="0" borderId="20" xfId="165" applyFont="1" applyFill="1" applyBorder="1" applyAlignment="1">
      <alignment horizontal="center"/>
    </xf>
    <xf numFmtId="0" fontId="25" fillId="0" borderId="20" xfId="149" applyFont="1" applyFill="1" applyBorder="1" applyAlignment="1">
      <alignment wrapText="1"/>
    </xf>
    <xf numFmtId="0" fontId="25" fillId="0" borderId="20" xfId="149" applyFont="1" applyFill="1" applyBorder="1" applyAlignment="1">
      <alignment horizontal="center" wrapText="1"/>
    </xf>
    <xf numFmtId="2" fontId="36" fillId="0" borderId="20" xfId="149" applyNumberFormat="1" applyFont="1" applyFill="1" applyBorder="1" applyAlignment="1">
      <alignment horizontal="center"/>
    </xf>
    <xf numFmtId="4" fontId="25" fillId="0" borderId="20" xfId="165" applyNumberFormat="1" applyFont="1" applyFill="1" applyBorder="1" applyAlignment="1" applyProtection="1">
      <alignment horizontal="center"/>
    </xf>
    <xf numFmtId="4" fontId="25" fillId="0" borderId="20" xfId="132" applyNumberFormat="1" applyFont="1" applyFill="1" applyBorder="1" applyAlignment="1" applyProtection="1">
      <alignment horizontal="center"/>
    </xf>
    <xf numFmtId="4" fontId="25" fillId="0" borderId="21" xfId="165" applyNumberFormat="1" applyFont="1" applyFill="1" applyBorder="1" applyAlignment="1" applyProtection="1">
      <alignment horizontal="center"/>
    </xf>
    <xf numFmtId="0" fontId="25" fillId="0" borderId="20" xfId="149" applyFont="1" applyFill="1" applyBorder="1" applyAlignment="1">
      <alignment horizontal="right" wrapText="1"/>
    </xf>
    <xf numFmtId="49" fontId="25" fillId="0" borderId="43" xfId="135" applyNumberFormat="1" applyFont="1" applyFill="1" applyBorder="1" applyAlignment="1">
      <alignment horizontal="center" vertical="center"/>
    </xf>
    <xf numFmtId="49" fontId="25" fillId="0" borderId="44" xfId="135" applyNumberFormat="1" applyFont="1" applyFill="1" applyBorder="1" applyAlignment="1">
      <alignment horizontal="center" vertical="center"/>
    </xf>
    <xf numFmtId="0" fontId="25" fillId="0" borderId="44" xfId="135" applyFont="1" applyFill="1" applyBorder="1" applyAlignment="1">
      <alignment horizontal="center" vertical="center"/>
    </xf>
    <xf numFmtId="0" fontId="25" fillId="0" borderId="44" xfId="135" applyFont="1" applyFill="1" applyBorder="1" applyAlignment="1">
      <alignment horizontal="center" vertical="center" wrapText="1"/>
    </xf>
    <xf numFmtId="0" fontId="25" fillId="0" borderId="45" xfId="135" applyFont="1" applyFill="1" applyBorder="1" applyAlignment="1">
      <alignment horizontal="center" vertical="center" wrapText="1"/>
    </xf>
    <xf numFmtId="0" fontId="25" fillId="0" borderId="46" xfId="164" applyFont="1" applyFill="1" applyBorder="1"/>
    <xf numFmtId="0" fontId="25" fillId="0" borderId="29" xfId="164" applyFont="1" applyFill="1" applyBorder="1"/>
    <xf numFmtId="0" fontId="25" fillId="0" borderId="30" xfId="164" applyFont="1" applyFill="1" applyBorder="1" applyAlignment="1">
      <alignment horizontal="center"/>
    </xf>
    <xf numFmtId="0" fontId="25" fillId="0" borderId="31" xfId="164" applyFont="1" applyFill="1" applyBorder="1" applyAlignment="1">
      <alignment horizontal="center"/>
    </xf>
    <xf numFmtId="0" fontId="25" fillId="0" borderId="31" xfId="164" applyFont="1" applyFill="1" applyBorder="1" applyAlignment="1">
      <alignment horizontal="left" wrapText="1"/>
    </xf>
    <xf numFmtId="0" fontId="25" fillId="0" borderId="31" xfId="164" applyFont="1" applyFill="1" applyBorder="1" applyAlignment="1">
      <alignment horizontal="center" wrapText="1"/>
    </xf>
    <xf numFmtId="2" fontId="36" fillId="0" borderId="31" xfId="164" applyNumberFormat="1" applyFont="1" applyFill="1" applyBorder="1" applyAlignment="1">
      <alignment horizontal="center"/>
    </xf>
    <xf numFmtId="4" fontId="25" fillId="0" borderId="31" xfId="164" applyNumberFormat="1" applyFont="1" applyFill="1" applyBorder="1" applyAlignment="1" applyProtection="1">
      <alignment horizontal="center"/>
    </xf>
    <xf numFmtId="4" fontId="25" fillId="0" borderId="23" xfId="164" applyNumberFormat="1" applyFont="1" applyFill="1" applyBorder="1" applyAlignment="1" applyProtection="1">
      <alignment horizontal="center"/>
    </xf>
    <xf numFmtId="2" fontId="42" fillId="0" borderId="20" xfId="164" applyNumberFormat="1" applyFont="1" applyFill="1" applyBorder="1" applyAlignment="1">
      <alignment horizontal="center"/>
    </xf>
    <xf numFmtId="2" fontId="36" fillId="0" borderId="20" xfId="164" applyNumberFormat="1" applyFont="1" applyFill="1" applyBorder="1" applyAlignment="1">
      <alignment horizontal="center" wrapText="1"/>
    </xf>
    <xf numFmtId="0" fontId="23" fillId="0" borderId="0" xfId="164" applyFont="1" applyFill="1"/>
    <xf numFmtId="2" fontId="23" fillId="0" borderId="0" xfId="164" applyNumberFormat="1" applyFont="1" applyFill="1" applyAlignment="1">
      <alignment vertical="center"/>
    </xf>
    <xf numFmtId="0" fontId="25" fillId="0" borderId="20" xfId="99" applyFont="1" applyFill="1" applyBorder="1" applyAlignment="1">
      <alignment vertical="center" wrapText="1"/>
    </xf>
    <xf numFmtId="0" fontId="25" fillId="0" borderId="20" xfId="99" applyFont="1" applyFill="1" applyBorder="1" applyAlignment="1">
      <alignment horizontal="center" vertical="center"/>
    </xf>
    <xf numFmtId="2" fontId="36" fillId="0" borderId="20" xfId="99" applyNumberFormat="1" applyFont="1" applyFill="1" applyBorder="1" applyAlignment="1">
      <alignment horizontal="center" vertical="center"/>
    </xf>
    <xf numFmtId="2" fontId="25" fillId="0" borderId="20" xfId="99" applyNumberFormat="1" applyFont="1" applyFill="1" applyBorder="1" applyAlignment="1">
      <alignment horizontal="center" vertical="center"/>
    </xf>
    <xf numFmtId="2" fontId="25" fillId="0" borderId="21" xfId="99" applyNumberFormat="1" applyFont="1" applyFill="1" applyBorder="1" applyAlignment="1">
      <alignment horizontal="center" vertical="center"/>
    </xf>
    <xf numFmtId="0" fontId="25" fillId="0" borderId="0" xfId="99" applyFont="1" applyFill="1" applyBorder="1" applyAlignment="1">
      <alignment vertical="center"/>
    </xf>
    <xf numFmtId="0" fontId="25" fillId="0" borderId="20" xfId="99" applyFont="1" applyFill="1" applyBorder="1" applyAlignment="1">
      <alignment horizontal="center" vertical="center" wrapText="1"/>
    </xf>
    <xf numFmtId="0" fontId="25" fillId="0" borderId="20" xfId="99" applyFont="1" applyFill="1" applyBorder="1" applyAlignment="1">
      <alignment horizontal="right" vertical="center" wrapText="1"/>
    </xf>
    <xf numFmtId="0" fontId="53" fillId="0" borderId="46" xfId="164" applyFont="1" applyFill="1" applyBorder="1" applyAlignment="1">
      <alignment horizontal="center"/>
    </xf>
    <xf numFmtId="0" fontId="53" fillId="0" borderId="29" xfId="164" applyFont="1" applyFill="1" applyBorder="1"/>
    <xf numFmtId="0" fontId="54" fillId="0" borderId="29" xfId="164" applyFont="1" applyFill="1" applyBorder="1" applyAlignment="1">
      <alignment horizontal="center" wrapText="1"/>
    </xf>
    <xf numFmtId="0" fontId="53" fillId="0" borderId="29" xfId="164" applyFont="1" applyFill="1" applyBorder="1" applyAlignment="1">
      <alignment horizontal="center" wrapText="1"/>
    </xf>
    <xf numFmtId="2" fontId="55" fillId="0" borderId="29" xfId="164" applyNumberFormat="1" applyFont="1" applyFill="1" applyBorder="1" applyAlignment="1">
      <alignment horizontal="center"/>
    </xf>
    <xf numFmtId="4" fontId="23" fillId="0" borderId="29" xfId="164" applyNumberFormat="1" applyFont="1" applyFill="1" applyBorder="1" applyAlignment="1" applyProtection="1">
      <alignment horizontal="center"/>
    </xf>
    <xf numFmtId="4" fontId="23" fillId="0" borderId="24" xfId="164" applyNumberFormat="1" applyFont="1" applyFill="1" applyBorder="1" applyAlignment="1" applyProtection="1">
      <alignment horizontal="center"/>
    </xf>
    <xf numFmtId="0" fontId="53" fillId="0" borderId="19" xfId="164" applyFont="1" applyFill="1" applyBorder="1" applyAlignment="1">
      <alignment horizontal="center"/>
    </xf>
    <xf numFmtId="0" fontId="53" fillId="0" borderId="20" xfId="164" applyFont="1" applyFill="1" applyBorder="1"/>
    <xf numFmtId="0" fontId="54" fillId="0" borderId="20" xfId="164" applyFont="1" applyFill="1" applyBorder="1" applyAlignment="1">
      <alignment horizontal="center" wrapText="1"/>
    </xf>
    <xf numFmtId="0" fontId="53" fillId="0" borderId="20" xfId="164" applyFont="1" applyFill="1" applyBorder="1" applyAlignment="1">
      <alignment horizontal="center" wrapText="1"/>
    </xf>
    <xf numFmtId="2" fontId="55" fillId="0" borderId="20" xfId="164" applyNumberFormat="1" applyFont="1" applyFill="1" applyBorder="1" applyAlignment="1">
      <alignment horizontal="center"/>
    </xf>
    <xf numFmtId="4" fontId="23" fillId="0" borderId="20" xfId="164" applyNumberFormat="1" applyFont="1" applyFill="1" applyBorder="1" applyAlignment="1" applyProtection="1">
      <alignment horizontal="center"/>
    </xf>
    <xf numFmtId="4" fontId="23" fillId="0" borderId="21" xfId="164" applyNumberFormat="1" applyFont="1" applyFill="1" applyBorder="1" applyAlignment="1" applyProtection="1">
      <alignment horizontal="center"/>
    </xf>
    <xf numFmtId="0" fontId="25" fillId="0" borderId="20" xfId="164" applyFont="1" applyFill="1" applyBorder="1" applyAlignment="1">
      <alignment horizontal="right" wrapText="1"/>
    </xf>
    <xf numFmtId="4" fontId="37" fillId="0" borderId="0" xfId="162" applyNumberFormat="1" applyFont="1" applyFill="1" applyBorder="1"/>
    <xf numFmtId="4" fontId="25" fillId="0" borderId="0" xfId="133" applyNumberFormat="1" applyFont="1" applyFill="1"/>
    <xf numFmtId="0" fontId="25" fillId="26" borderId="20" xfId="164" applyFont="1" applyFill="1" applyBorder="1" applyAlignment="1">
      <alignment horizontal="center"/>
    </xf>
    <xf numFmtId="0" fontId="25" fillId="0" borderId="0" xfId="134" applyFont="1" applyFill="1"/>
    <xf numFmtId="0" fontId="25" fillId="0" borderId="0" xfId="148" applyFont="1" applyFill="1"/>
    <xf numFmtId="4" fontId="23" fillId="0" borderId="47" xfId="164" applyNumberFormat="1" applyFont="1" applyFill="1" applyBorder="1" applyAlignment="1" applyProtection="1">
      <alignment horizontal="center"/>
    </xf>
    <xf numFmtId="4" fontId="23" fillId="0" borderId="48" xfId="164" applyNumberFormat="1" applyFont="1" applyFill="1" applyBorder="1" applyAlignment="1" applyProtection="1">
      <alignment horizontal="center"/>
    </xf>
    <xf numFmtId="4" fontId="25" fillId="0" borderId="20" xfId="148" applyNumberFormat="1" applyFont="1" applyFill="1" applyBorder="1" applyAlignment="1" applyProtection="1">
      <alignment horizontal="center"/>
    </xf>
    <xf numFmtId="0" fontId="25" fillId="0" borderId="19" xfId="134" applyFont="1" applyFill="1" applyBorder="1" applyAlignment="1">
      <alignment horizontal="center"/>
    </xf>
    <xf numFmtId="4" fontId="25" fillId="0" borderId="20" xfId="134" applyNumberFormat="1" applyFont="1" applyFill="1" applyBorder="1" applyAlignment="1" applyProtection="1">
      <alignment horizontal="center"/>
    </xf>
    <xf numFmtId="4" fontId="25" fillId="0" borderId="21" xfId="134" applyNumberFormat="1" applyFont="1" applyFill="1" applyBorder="1" applyAlignment="1" applyProtection="1">
      <alignment horizontal="center"/>
    </xf>
    <xf numFmtId="0" fontId="25" fillId="0" borderId="19" xfId="148" applyFont="1" applyFill="1" applyBorder="1" applyAlignment="1">
      <alignment horizontal="center"/>
    </xf>
    <xf numFmtId="4" fontId="25" fillId="0" borderId="21" xfId="148" applyNumberFormat="1" applyFont="1" applyFill="1" applyBorder="1" applyAlignment="1" applyProtection="1">
      <alignment horizontal="center"/>
    </xf>
    <xf numFmtId="0" fontId="25" fillId="0" borderId="14" xfId="164" applyFont="1" applyFill="1" applyBorder="1" applyAlignment="1">
      <alignment horizontal="center"/>
    </xf>
    <xf numFmtId="0" fontId="25" fillId="0" borderId="15" xfId="164" applyFont="1" applyFill="1" applyBorder="1" applyAlignment="1">
      <alignment horizontal="center"/>
    </xf>
    <xf numFmtId="0" fontId="25" fillId="0" borderId="15" xfId="164" applyFont="1" applyFill="1" applyBorder="1" applyAlignment="1">
      <alignment horizontal="left" wrapText="1"/>
    </xf>
    <xf numFmtId="0" fontId="25" fillId="0" borderId="15" xfId="164" applyFont="1" applyFill="1" applyBorder="1" applyAlignment="1">
      <alignment horizontal="center" wrapText="1"/>
    </xf>
    <xf numFmtId="2" fontId="36" fillId="0" borderId="15" xfId="164" applyNumberFormat="1" applyFont="1" applyFill="1" applyBorder="1" applyAlignment="1">
      <alignment horizontal="center"/>
    </xf>
    <xf numFmtId="4" fontId="25" fillId="0" borderId="15" xfId="164" applyNumberFormat="1" applyFont="1" applyFill="1" applyBorder="1" applyAlignment="1" applyProtection="1">
      <alignment horizontal="center"/>
    </xf>
    <xf numFmtId="4" fontId="25" fillId="0" borderId="22" xfId="164" applyNumberFormat="1" applyFont="1" applyFill="1" applyBorder="1" applyAlignment="1" applyProtection="1">
      <alignment horizontal="center"/>
    </xf>
    <xf numFmtId="0" fontId="25" fillId="0" borderId="49" xfId="164" applyFont="1" applyFill="1" applyBorder="1" applyAlignment="1">
      <alignment horizontal="center"/>
    </xf>
    <xf numFmtId="0" fontId="25" fillId="0" borderId="50" xfId="164" applyFont="1" applyFill="1" applyBorder="1" applyAlignment="1">
      <alignment horizontal="center"/>
    </xf>
    <xf numFmtId="0" fontId="36" fillId="0" borderId="47" xfId="164" applyFont="1" applyFill="1" applyBorder="1" applyAlignment="1">
      <alignment horizontal="center" wrapText="1"/>
    </xf>
    <xf numFmtId="0" fontId="25" fillId="0" borderId="47" xfId="164" applyFont="1" applyFill="1" applyBorder="1" applyAlignment="1">
      <alignment horizontal="center" wrapText="1"/>
    </xf>
    <xf numFmtId="0" fontId="25" fillId="0" borderId="51" xfId="0" applyFont="1" applyBorder="1" applyAlignment="1">
      <alignment wrapText="1"/>
    </xf>
    <xf numFmtId="0" fontId="25" fillId="0" borderId="51" xfId="0" applyFont="1" applyBorder="1" applyAlignment="1">
      <alignment horizontal="center" wrapText="1"/>
    </xf>
    <xf numFmtId="2" fontId="36" fillId="0" borderId="51" xfId="0" applyNumberFormat="1" applyFont="1" applyBorder="1" applyAlignment="1">
      <alignment horizontal="center" wrapText="1"/>
    </xf>
    <xf numFmtId="2" fontId="36" fillId="0" borderId="47" xfId="164" applyNumberFormat="1" applyFont="1" applyFill="1" applyBorder="1" applyAlignment="1">
      <alignment horizontal="center"/>
    </xf>
    <xf numFmtId="0" fontId="41" fillId="0" borderId="0" xfId="0" applyFont="1"/>
    <xf numFmtId="0" fontId="25" fillId="26" borderId="19" xfId="164" applyFont="1" applyFill="1" applyBorder="1" applyAlignment="1">
      <alignment horizontal="center"/>
    </xf>
    <xf numFmtId="0" fontId="25" fillId="26" borderId="20" xfId="164" applyFont="1" applyFill="1" applyBorder="1" applyAlignment="1">
      <alignment wrapText="1"/>
    </xf>
    <xf numFmtId="0" fontId="25" fillId="26" borderId="20" xfId="164" applyFont="1" applyFill="1" applyBorder="1" applyAlignment="1">
      <alignment horizontal="center" wrapText="1"/>
    </xf>
    <xf numFmtId="2" fontId="36" fillId="26" borderId="20" xfId="164" applyNumberFormat="1" applyFont="1" applyFill="1" applyBorder="1" applyAlignment="1">
      <alignment horizontal="center" wrapText="1"/>
    </xf>
    <xf numFmtId="4" fontId="25" fillId="26" borderId="20" xfId="164" applyNumberFormat="1" applyFont="1" applyFill="1" applyBorder="1" applyAlignment="1" applyProtection="1">
      <alignment horizontal="center"/>
    </xf>
    <xf numFmtId="4" fontId="25" fillId="26" borderId="21" xfId="164" applyNumberFormat="1" applyFont="1" applyFill="1" applyBorder="1" applyAlignment="1" applyProtection="1">
      <alignment horizontal="center"/>
    </xf>
    <xf numFmtId="0" fontId="25" fillId="26" borderId="0" xfId="164" applyFont="1" applyFill="1"/>
    <xf numFmtId="0" fontId="25" fillId="0" borderId="51" xfId="0" applyFont="1" applyFill="1" applyBorder="1" applyAlignment="1">
      <alignment wrapText="1"/>
    </xf>
    <xf numFmtId="0" fontId="25" fillId="0" borderId="51" xfId="0" applyFont="1" applyFill="1" applyBorder="1" applyAlignment="1">
      <alignment horizontal="center" wrapText="1"/>
    </xf>
    <xf numFmtId="2" fontId="36" fillId="0" borderId="51" xfId="0" applyNumberFormat="1" applyFont="1" applyFill="1" applyBorder="1" applyAlignment="1">
      <alignment horizontal="center" wrapText="1"/>
    </xf>
    <xf numFmtId="0" fontId="23" fillId="0" borderId="29" xfId="0" applyFont="1" applyFill="1" applyBorder="1" applyAlignment="1">
      <alignment horizontal="center" wrapText="1"/>
    </xf>
    <xf numFmtId="0" fontId="23" fillId="0" borderId="29" xfId="0" applyFont="1" applyBorder="1" applyAlignment="1">
      <alignment wrapText="1"/>
    </xf>
    <xf numFmtId="0" fontId="23" fillId="0" borderId="29" xfId="0" applyFont="1" applyBorder="1" applyAlignment="1">
      <alignment horizontal="center"/>
    </xf>
    <xf numFmtId="165" fontId="23" fillId="0" borderId="29" xfId="0" applyNumberFormat="1" applyFont="1" applyBorder="1" applyAlignment="1">
      <alignment horizontal="center"/>
    </xf>
    <xf numFmtId="0" fontId="23" fillId="0" borderId="0" xfId="0" applyFont="1"/>
    <xf numFmtId="0" fontId="23" fillId="0" borderId="20" xfId="0" applyFont="1" applyBorder="1" applyAlignment="1">
      <alignment wrapText="1"/>
    </xf>
    <xf numFmtId="0" fontId="23" fillId="0" borderId="20" xfId="0" applyFont="1" applyBorder="1" applyAlignment="1">
      <alignment horizontal="center"/>
    </xf>
    <xf numFmtId="165" fontId="23" fillId="0" borderId="20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1" fillId="0" borderId="20" xfId="0" applyFont="1" applyFill="1" applyBorder="1" applyAlignment="1">
      <alignment horizontal="right"/>
    </xf>
    <xf numFmtId="0" fontId="21" fillId="0" borderId="20" xfId="0" applyFont="1" applyFill="1" applyBorder="1" applyAlignment="1">
      <alignment horizontal="center"/>
    </xf>
    <xf numFmtId="0" fontId="25" fillId="0" borderId="20" xfId="0" applyFont="1" applyFill="1" applyBorder="1"/>
    <xf numFmtId="2" fontId="25" fillId="0" borderId="20" xfId="0" applyNumberFormat="1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vertical="center"/>
    </xf>
    <xf numFmtId="0" fontId="33" fillId="24" borderId="25" xfId="163" applyFont="1" applyFill="1" applyBorder="1" applyAlignment="1">
      <alignment horizontal="center"/>
    </xf>
    <xf numFmtId="0" fontId="33" fillId="24" borderId="28" xfId="163" applyFont="1" applyFill="1" applyBorder="1" applyAlignment="1">
      <alignment horizontal="center"/>
    </xf>
    <xf numFmtId="0" fontId="25" fillId="0" borderId="0" xfId="163" applyFont="1" applyBorder="1" applyAlignment="1">
      <alignment horizontal="center"/>
    </xf>
    <xf numFmtId="0" fontId="37" fillId="0" borderId="0" xfId="163" applyFont="1" applyBorder="1" applyAlignment="1">
      <alignment horizontal="center"/>
    </xf>
    <xf numFmtId="0" fontId="29" fillId="0" borderId="0" xfId="0" applyFont="1" applyFill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5" fillId="0" borderId="20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/>
    </xf>
    <xf numFmtId="0" fontId="25" fillId="0" borderId="0" xfId="164" applyFont="1" applyFill="1" applyBorder="1" applyAlignment="1">
      <alignment horizontal="center" wrapText="1"/>
    </xf>
    <xf numFmtId="0" fontId="25" fillId="0" borderId="0" xfId="0" applyFont="1" applyFill="1" applyAlignment="1">
      <alignment horizontal="center"/>
    </xf>
    <xf numFmtId="0" fontId="24" fillId="0" borderId="10" xfId="0" applyFont="1" applyFill="1" applyBorder="1" applyAlignment="1">
      <alignment horizontal="left"/>
    </xf>
    <xf numFmtId="14" fontId="25" fillId="0" borderId="0" xfId="0" applyNumberFormat="1" applyFont="1" applyFill="1" applyAlignment="1">
      <alignment horizontal="center"/>
    </xf>
    <xf numFmtId="4" fontId="25" fillId="0" borderId="0" xfId="0" applyNumberFormat="1" applyFont="1" applyFill="1" applyAlignment="1">
      <alignment horizontal="left"/>
    </xf>
    <xf numFmtId="0" fontId="25" fillId="0" borderId="19" xfId="0" applyFont="1" applyFill="1" applyBorder="1" applyAlignment="1">
      <alignment horizontal="right"/>
    </xf>
    <xf numFmtId="0" fontId="25" fillId="0" borderId="20" xfId="0" applyFont="1" applyFill="1" applyBorder="1" applyAlignment="1">
      <alignment horizontal="right"/>
    </xf>
    <xf numFmtId="0" fontId="21" fillId="0" borderId="19" xfId="0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 vertical="justify"/>
    </xf>
    <xf numFmtId="0" fontId="21" fillId="0" borderId="10" xfId="0" applyFont="1" applyFill="1" applyBorder="1" applyAlignment="1">
      <alignment horizontal="center" vertical="justify"/>
    </xf>
    <xf numFmtId="0" fontId="21" fillId="0" borderId="30" xfId="0" applyFont="1" applyFill="1" applyBorder="1" applyAlignment="1">
      <alignment horizontal="right"/>
    </xf>
    <xf numFmtId="0" fontId="21" fillId="0" borderId="31" xfId="0" applyFont="1" applyFill="1" applyBorder="1" applyAlignment="1">
      <alignment horizontal="right"/>
    </xf>
    <xf numFmtId="0" fontId="21" fillId="0" borderId="46" xfId="0" applyFont="1" applyFill="1" applyBorder="1" applyAlignment="1">
      <alignment horizontal="right"/>
    </xf>
    <xf numFmtId="0" fontId="21" fillId="0" borderId="29" xfId="0" applyFont="1" applyFill="1" applyBorder="1" applyAlignment="1">
      <alignment horizontal="right"/>
    </xf>
    <xf numFmtId="0" fontId="25" fillId="0" borderId="43" xfId="0" applyFont="1" applyFill="1" applyBorder="1" applyAlignment="1">
      <alignment horizontal="center" vertical="center" textRotation="90" wrapText="1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44" xfId="0" applyFont="1" applyFill="1" applyBorder="1" applyAlignment="1">
      <alignment horizontal="center" vertical="justify" textRotation="90" wrapText="1"/>
    </xf>
    <xf numFmtId="0" fontId="25" fillId="0" borderId="52" xfId="0" applyFont="1" applyFill="1" applyBorder="1" applyAlignment="1">
      <alignment horizontal="center" vertical="justify" textRotation="90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right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right"/>
    </xf>
    <xf numFmtId="0" fontId="21" fillId="0" borderId="17" xfId="0" applyFont="1" applyFill="1" applyBorder="1" applyAlignment="1">
      <alignment horizontal="right"/>
    </xf>
    <xf numFmtId="0" fontId="25" fillId="0" borderId="44" xfId="0" applyFont="1" applyFill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37" fillId="0" borderId="53" xfId="0" applyFont="1" applyFill="1" applyBorder="1" applyAlignment="1">
      <alignment horizontal="center" vertical="justify"/>
    </xf>
    <xf numFmtId="4" fontId="29" fillId="0" borderId="10" xfId="0" applyNumberFormat="1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4" fontId="29" fillId="0" borderId="55" xfId="0" applyNumberFormat="1" applyFont="1" applyFill="1" applyBorder="1" applyAlignment="1">
      <alignment horizontal="center"/>
    </xf>
    <xf numFmtId="0" fontId="29" fillId="0" borderId="55" xfId="0" applyFont="1" applyFill="1" applyBorder="1" applyAlignment="1">
      <alignment horizontal="center"/>
    </xf>
    <xf numFmtId="0" fontId="41" fillId="0" borderId="0" xfId="164" applyFont="1" applyFill="1" applyBorder="1" applyAlignment="1">
      <alignment horizontal="center" wrapText="1"/>
    </xf>
    <xf numFmtId="0" fontId="21" fillId="0" borderId="0" xfId="164" applyFont="1" applyFill="1" applyBorder="1" applyAlignment="1">
      <alignment horizontal="left"/>
    </xf>
    <xf numFmtId="0" fontId="25" fillId="0" borderId="0" xfId="164" applyFont="1" applyFill="1" applyBorder="1" applyAlignment="1">
      <alignment horizontal="center"/>
    </xf>
    <xf numFmtId="0" fontId="21" fillId="0" borderId="0" xfId="164" applyFont="1" applyFill="1" applyBorder="1" applyAlignment="1">
      <alignment horizontal="right" wrapText="1"/>
    </xf>
    <xf numFmtId="0" fontId="21" fillId="0" borderId="10" xfId="164" applyFont="1" applyFill="1" applyBorder="1" applyAlignment="1">
      <alignment horizontal="center" wrapText="1"/>
    </xf>
    <xf numFmtId="0" fontId="25" fillId="0" borderId="53" xfId="164" applyFont="1" applyFill="1" applyBorder="1" applyAlignment="1">
      <alignment horizontal="center" wrapText="1"/>
    </xf>
    <xf numFmtId="0" fontId="41" fillId="0" borderId="0" xfId="164" applyFont="1" applyFill="1" applyBorder="1" applyAlignment="1">
      <alignment horizontal="left"/>
    </xf>
    <xf numFmtId="4" fontId="21" fillId="0" borderId="0" xfId="164" applyNumberFormat="1" applyFont="1" applyFill="1" applyBorder="1" applyAlignment="1">
      <alignment horizontal="center" wrapText="1"/>
    </xf>
    <xf numFmtId="0" fontId="21" fillId="0" borderId="0" xfId="164" applyFont="1" applyFill="1" applyBorder="1" applyAlignment="1">
      <alignment horizontal="center" wrapText="1"/>
    </xf>
    <xf numFmtId="0" fontId="25" fillId="0" borderId="36" xfId="164" applyFont="1" applyFill="1" applyBorder="1" applyAlignment="1">
      <alignment horizontal="center" vertical="center" textRotation="90"/>
    </xf>
    <xf numFmtId="0" fontId="25" fillId="0" borderId="28" xfId="164" applyFont="1" applyFill="1" applyBorder="1" applyAlignment="1">
      <alignment horizontal="center" vertical="center" textRotation="90"/>
    </xf>
    <xf numFmtId="4" fontId="25" fillId="0" borderId="31" xfId="164" applyNumberFormat="1" applyFont="1" applyFill="1" applyBorder="1" applyAlignment="1">
      <alignment horizontal="right"/>
    </xf>
    <xf numFmtId="0" fontId="25" fillId="0" borderId="36" xfId="164" applyFont="1" applyFill="1" applyBorder="1" applyAlignment="1">
      <alignment horizontal="center" vertical="center"/>
    </xf>
    <xf numFmtId="0" fontId="25" fillId="0" borderId="28" xfId="164" applyFont="1" applyFill="1" applyBorder="1" applyAlignment="1">
      <alignment horizontal="center" vertical="center"/>
    </xf>
    <xf numFmtId="4" fontId="25" fillId="0" borderId="32" xfId="164" applyNumberFormat="1" applyFont="1" applyFill="1" applyBorder="1" applyAlignment="1">
      <alignment horizontal="right"/>
    </xf>
    <xf numFmtId="4" fontId="25" fillId="0" borderId="10" xfId="164" applyNumberFormat="1" applyFont="1" applyFill="1" applyBorder="1" applyAlignment="1">
      <alignment horizontal="right"/>
    </xf>
    <xf numFmtId="4" fontId="25" fillId="0" borderId="51" xfId="164" applyNumberFormat="1" applyFont="1" applyFill="1" applyBorder="1" applyAlignment="1">
      <alignment horizontal="right"/>
    </xf>
    <xf numFmtId="4" fontId="25" fillId="0" borderId="20" xfId="164" applyNumberFormat="1" applyFont="1" applyFill="1" applyBorder="1" applyAlignment="1">
      <alignment horizontal="right"/>
    </xf>
    <xf numFmtId="0" fontId="37" fillId="0" borderId="0" xfId="164" applyFont="1" applyFill="1" applyBorder="1" applyAlignment="1">
      <alignment horizontal="center"/>
    </xf>
    <xf numFmtId="14" fontId="25" fillId="0" borderId="0" xfId="164" applyNumberFormat="1" applyFont="1" applyFill="1" applyBorder="1" applyAlignment="1">
      <alignment horizontal="center" wrapText="1"/>
    </xf>
    <xf numFmtId="0" fontId="25" fillId="0" borderId="10" xfId="164" applyFont="1" applyFill="1" applyBorder="1" applyAlignment="1">
      <alignment horizontal="left"/>
    </xf>
    <xf numFmtId="14" fontId="25" fillId="0" borderId="0" xfId="164" applyNumberFormat="1" applyFont="1" applyFill="1" applyBorder="1" applyAlignment="1">
      <alignment horizontal="center"/>
    </xf>
    <xf numFmtId="0" fontId="21" fillId="0" borderId="0" xfId="164" applyFont="1" applyFill="1" applyAlignment="1">
      <alignment horizontal="left"/>
    </xf>
    <xf numFmtId="0" fontId="21" fillId="0" borderId="0" xfId="164" applyFont="1" applyFill="1" applyAlignment="1">
      <alignment horizontal="right"/>
    </xf>
    <xf numFmtId="0" fontId="25" fillId="0" borderId="27" xfId="164" applyFont="1" applyFill="1" applyBorder="1" applyAlignment="1">
      <alignment horizontal="center"/>
    </xf>
  </cellXfs>
  <cellStyles count="166">
    <cellStyle name="1. izcēlums 2" xfId="1"/>
    <cellStyle name="2. izcēlums 2" xfId="2"/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Izcēlums1" xfId="15"/>
    <cellStyle name="20% - Izcēlums2" xfId="16"/>
    <cellStyle name="20% - Izcēlums3" xfId="17"/>
    <cellStyle name="20% - Izcēlums4" xfId="18"/>
    <cellStyle name="20% - Izcēlums5" xfId="19"/>
    <cellStyle name="20% - Izcēlums6" xfId="20"/>
    <cellStyle name="20% no 1. izcēluma 2" xfId="21"/>
    <cellStyle name="20% no 2. izcēluma 2" xfId="22"/>
    <cellStyle name="20% no 3. izcēluma 2" xfId="23"/>
    <cellStyle name="20% no 4. izcēluma 2" xfId="24"/>
    <cellStyle name="20% no 5. izcēluma 2" xfId="25"/>
    <cellStyle name="20% no 6. izcēluma 2" xfId="26"/>
    <cellStyle name="3. izcēlums  2" xfId="27"/>
    <cellStyle name="4. izcēlums 2" xfId="28"/>
    <cellStyle name="40% - Accent1" xfId="29"/>
    <cellStyle name="40% - Accent1 2" xfId="30"/>
    <cellStyle name="40% - Accent2" xfId="31"/>
    <cellStyle name="40% - Accent2 2" xfId="32"/>
    <cellStyle name="40% - Accent3" xfId="33"/>
    <cellStyle name="40% - Accent3 2" xfId="34"/>
    <cellStyle name="40% - Accent4" xfId="35"/>
    <cellStyle name="40% - Accent4 2" xfId="36"/>
    <cellStyle name="40% - Accent5" xfId="37"/>
    <cellStyle name="40% - Accent5 2" xfId="38"/>
    <cellStyle name="40% - Accent6" xfId="39"/>
    <cellStyle name="40% - Accent6 2" xfId="40"/>
    <cellStyle name="40% - Izcēlums1" xfId="41"/>
    <cellStyle name="40% - Izcēlums2" xfId="42"/>
    <cellStyle name="40% - Izcēlums3" xfId="43"/>
    <cellStyle name="40% - Izcēlums4" xfId="44"/>
    <cellStyle name="40% - Izcēlums5" xfId="45"/>
    <cellStyle name="40% - Izcēlums6" xfId="46"/>
    <cellStyle name="40% no 1. izcēluma 2" xfId="47"/>
    <cellStyle name="40% no 2. izcēluma 2" xfId="48"/>
    <cellStyle name="40% no 3. izcēluma 2" xfId="49"/>
    <cellStyle name="40% no 4. izcēluma 2" xfId="50"/>
    <cellStyle name="40% no 5. izcēluma 2" xfId="51"/>
    <cellStyle name="40% no 6. izcēluma 2" xfId="52"/>
    <cellStyle name="5. izcēlums 2" xfId="53"/>
    <cellStyle name="6. izcēlums 2" xfId="54"/>
    <cellStyle name="60% - Accent1" xfId="55"/>
    <cellStyle name="60% - Accent1 2" xfId="56"/>
    <cellStyle name="60% - Accent2" xfId="57"/>
    <cellStyle name="60% - Accent2 2" xfId="58"/>
    <cellStyle name="60% - Accent3" xfId="59"/>
    <cellStyle name="60% - Accent3 2" xfId="60"/>
    <cellStyle name="60% - Accent4" xfId="61"/>
    <cellStyle name="60% - Accent4 2" xfId="62"/>
    <cellStyle name="60% - Accent5" xfId="63"/>
    <cellStyle name="60% - Accent5 2" xfId="64"/>
    <cellStyle name="60% - Accent6" xfId="65"/>
    <cellStyle name="60% - Accent6 2" xfId="66"/>
    <cellStyle name="60% - Izcēlums1" xfId="67"/>
    <cellStyle name="60% - Izcēlums2" xfId="68"/>
    <cellStyle name="60% - Izcēlums3" xfId="69"/>
    <cellStyle name="60% - Izcēlums4" xfId="70"/>
    <cellStyle name="60% - Izcēlums5" xfId="71"/>
    <cellStyle name="60% - Izcēlums6" xfId="72"/>
    <cellStyle name="60% no 1. izcēluma 2" xfId="73"/>
    <cellStyle name="60% no 2. izcēluma 2" xfId="74"/>
    <cellStyle name="60% no 3. izcēluma 2" xfId="75"/>
    <cellStyle name="60% no 4. izcēluma 2" xfId="76"/>
    <cellStyle name="60% no 5. izcēluma 2" xfId="77"/>
    <cellStyle name="60% no 6. izcēluma 2" xfId="78"/>
    <cellStyle name="Accent1" xfId="79"/>
    <cellStyle name="Accent1 2" xfId="80"/>
    <cellStyle name="Accent2" xfId="81"/>
    <cellStyle name="Accent2 2" xfId="82"/>
    <cellStyle name="Accent3" xfId="83"/>
    <cellStyle name="Accent3 2" xfId="84"/>
    <cellStyle name="Accent4" xfId="85"/>
    <cellStyle name="Accent4 2" xfId="86"/>
    <cellStyle name="Accent5" xfId="87"/>
    <cellStyle name="Accent5 2" xfId="88"/>
    <cellStyle name="Accent6" xfId="89"/>
    <cellStyle name="Accent6 2" xfId="90"/>
    <cellStyle name="Aprēķināšana 2" xfId="91"/>
    <cellStyle name="Bad" xfId="92"/>
    <cellStyle name="Bad 2" xfId="93"/>
    <cellStyle name="Brīdinājuma teksts 2" xfId="94"/>
    <cellStyle name="Calculation" xfId="95"/>
    <cellStyle name="Calculation 2" xfId="96"/>
    <cellStyle name="Check Cell" xfId="97"/>
    <cellStyle name="Check Cell 2" xfId="98"/>
    <cellStyle name="Excel Built-in Normal" xfId="99"/>
    <cellStyle name="Excel Built-in Normal 2" xfId="100"/>
    <cellStyle name="Explanatory Text" xfId="101"/>
    <cellStyle name="Explanatory Text 2" xfId="102"/>
    <cellStyle name="Good" xfId="103"/>
    <cellStyle name="Good 2" xfId="104"/>
    <cellStyle name="Heading 1" xfId="105"/>
    <cellStyle name="Heading 1 2" xfId="106"/>
    <cellStyle name="Heading 2" xfId="107"/>
    <cellStyle name="Heading 2 2" xfId="108"/>
    <cellStyle name="Heading 3" xfId="109"/>
    <cellStyle name="Heading 3 2" xfId="110"/>
    <cellStyle name="Heading 4" xfId="111"/>
    <cellStyle name="Heading 4 2" xfId="112"/>
    <cellStyle name="Ievade 2" xfId="113"/>
    <cellStyle name="Input" xfId="114"/>
    <cellStyle name="Input 2" xfId="115"/>
    <cellStyle name="Izcēlums1" xfId="116"/>
    <cellStyle name="Izcēlums2" xfId="117"/>
    <cellStyle name="Izcēlums3" xfId="118"/>
    <cellStyle name="Izcēlums4" xfId="119"/>
    <cellStyle name="Izcēlums5" xfId="120"/>
    <cellStyle name="Izcēlums6" xfId="121"/>
    <cellStyle name="Izvade 2" xfId="122"/>
    <cellStyle name="Kopsumma 2" xfId="123"/>
    <cellStyle name="Labs 2" xfId="124"/>
    <cellStyle name="Linked Cell" xfId="125"/>
    <cellStyle name="Linked Cell 2" xfId="126"/>
    <cellStyle name="Neitrāls 2" xfId="127"/>
    <cellStyle name="Neutral" xfId="128"/>
    <cellStyle name="Neutral 2" xfId="129"/>
    <cellStyle name="Normal" xfId="0" builtinId="0"/>
    <cellStyle name="Normal 2" xfId="130"/>
    <cellStyle name="Normal 3" xfId="131"/>
    <cellStyle name="Normal_06. NH_MARUPE_ZILU 17_TAME_kalkulatora parbaude_2014_02_03" xfId="132"/>
    <cellStyle name="Normal_17. ARCH UN VIDE_OZO NOVADA DOME_2 STAVS JAUNBUVE_2012_03_10" xfId="133"/>
    <cellStyle name="Normal_BOLVANKA" xfId="134"/>
    <cellStyle name="Normal_Viinkalni" xfId="135"/>
    <cellStyle name="Nosaukums 2" xfId="136"/>
    <cellStyle name="Note" xfId="137"/>
    <cellStyle name="Note 2" xfId="138"/>
    <cellStyle name="Output" xfId="139"/>
    <cellStyle name="Output 2" xfId="140"/>
    <cellStyle name="Paskaidrojošs teksts 2" xfId="141"/>
    <cellStyle name="Pārbaudes šūna 2" xfId="142"/>
    <cellStyle name="Piezīme 2" xfId="143"/>
    <cellStyle name="Saistīta šūna" xfId="144"/>
    <cellStyle name="Saistītā šūna 2" xfId="145"/>
    <cellStyle name="Slikts 2" xfId="146"/>
    <cellStyle name="Stils 1" xfId="147"/>
    <cellStyle name="Style 1" xfId="148"/>
    <cellStyle name="Style 1_06. NH_MARUPE_ZILU 17_TAME_kalkulatora parbaude_2014_02_03" xfId="149"/>
    <cellStyle name="TableStyleLight1" xfId="150"/>
    <cellStyle name="Title" xfId="151"/>
    <cellStyle name="Title 2" xfId="152"/>
    <cellStyle name="Total" xfId="153"/>
    <cellStyle name="Total 2" xfId="154"/>
    <cellStyle name="Virsraksts 1 2" xfId="155"/>
    <cellStyle name="Virsraksts 2 2" xfId="156"/>
    <cellStyle name="Virsraksts 3 2" xfId="157"/>
    <cellStyle name="Virsraksts 4 2" xfId="158"/>
    <cellStyle name="Warning Text" xfId="159"/>
    <cellStyle name="Warning Text 2" xfId="160"/>
    <cellStyle name="Обычный 2" xfId="161"/>
    <cellStyle name="Обычный_01.DPN_PINKI_TIPOGRAFIJA_KONTROLTAME_VADIMS-na sertifikat" xfId="162"/>
    <cellStyle name="Обычный_13. ARCH UN VIDE_PII ROTALA_JUMTS LIETIS KAN_TAME_2012_02_29" xfId="163"/>
    <cellStyle name="Обычный_33. OZOLNIEKU NOVADA DOME_OZO SKOLA_TELPU, GAITENU, KAPNU TELPU REMONTS_TAME_VADIMS_2011_02_25_melnraksts" xfId="164"/>
    <cellStyle name="Обычный_33. OZOLNIEKU NOVADA DOME_OZO SKOLA_TELPU, GAITENU, KAPNU TELPU REMONTS_TAME_VADIMS_2011_02_25_melnraksts_09. ELITE BRAIN_ZIKI_KUTS BUVNIECIBA_TAME_2013_08_01+EL labots" xfId="1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0</xdr:rowOff>
        </xdr:from>
        <xdr:to>
          <xdr:col>1</xdr:col>
          <xdr:colOff>4448175</xdr:colOff>
          <xdr:row>25</xdr:row>
          <xdr:rowOff>219075</xdr:rowOff>
        </xdr:to>
        <xdr:sp macro="" textlink="">
          <xdr:nvSpPr>
            <xdr:cNvPr id="10248" name="Object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1476375</xdr:colOff>
      <xdr:row>31</xdr:row>
      <xdr:rowOff>190500</xdr:rowOff>
    </xdr:from>
    <xdr:to>
      <xdr:col>1</xdr:col>
      <xdr:colOff>2324100</xdr:colOff>
      <xdr:row>32</xdr:row>
      <xdr:rowOff>390525</xdr:rowOff>
    </xdr:to>
    <xdr:pic>
      <xdr:nvPicPr>
        <xdr:cNvPr id="102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7877175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1400175</xdr:colOff>
      <xdr:row>32</xdr:row>
      <xdr:rowOff>371475</xdr:rowOff>
    </xdr:from>
    <xdr:to>
      <xdr:col>1</xdr:col>
      <xdr:colOff>2247900</xdr:colOff>
      <xdr:row>34</xdr:row>
      <xdr:rowOff>76200</xdr:rowOff>
    </xdr:to>
    <xdr:pic>
      <xdr:nvPicPr>
        <xdr:cNvPr id="103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8315325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/>
  <dimension ref="A1:O100"/>
  <sheetViews>
    <sheetView showZeros="0" view="pageBreakPreview" zoomScaleNormal="100" workbookViewId="0">
      <selection activeCell="B16" sqref="B16"/>
    </sheetView>
  </sheetViews>
  <sheetFormatPr defaultColWidth="9.140625" defaultRowHeight="12.75"/>
  <cols>
    <col min="1" max="1" width="13.140625" style="156" customWidth="1"/>
    <col min="2" max="2" width="66.85546875" style="156" customWidth="1"/>
    <col min="3" max="3" width="12.85546875" style="156" customWidth="1"/>
    <col min="4" max="4" width="14.5703125" style="156" customWidth="1"/>
    <col min="5" max="5" width="16.5703125" style="156" customWidth="1"/>
    <col min="6" max="6" width="21" style="156" customWidth="1"/>
    <col min="7" max="7" width="4.7109375" style="156" customWidth="1"/>
    <col min="8" max="8" width="6.85546875" style="151" customWidth="1"/>
    <col min="9" max="11" width="6.85546875" style="156" customWidth="1"/>
    <col min="12" max="12" width="7" style="156" customWidth="1"/>
    <col min="13" max="13" width="9" style="156" customWidth="1"/>
    <col min="14" max="14" width="7.85546875" style="156" customWidth="1"/>
    <col min="15" max="15" width="9" style="156" customWidth="1"/>
    <col min="16" max="16" width="9.7109375" style="156" customWidth="1"/>
    <col min="17" max="16384" width="9.140625" style="156"/>
  </cols>
  <sheetData>
    <row r="1" spans="1:10" s="105" customFormat="1" ht="15" customHeight="1">
      <c r="A1" s="100"/>
      <c r="B1" s="101" t="s">
        <v>237</v>
      </c>
      <c r="C1" s="102"/>
      <c r="D1" s="103"/>
      <c r="E1" s="104"/>
      <c r="F1" s="104"/>
      <c r="G1" s="104"/>
    </row>
    <row r="2" spans="1:10" s="109" customFormat="1" ht="17.25" customHeight="1">
      <c r="A2" s="106" t="s">
        <v>1</v>
      </c>
      <c r="B2" s="212" t="s">
        <v>238</v>
      </c>
      <c r="C2" s="107"/>
      <c r="D2" s="108"/>
      <c r="E2" s="108"/>
      <c r="F2" s="108"/>
      <c r="G2" s="108"/>
    </row>
    <row r="3" spans="1:10" s="109" customFormat="1" ht="17.25" customHeight="1">
      <c r="A3" s="110"/>
      <c r="B3" s="111" t="s">
        <v>126</v>
      </c>
      <c r="C3" s="107"/>
      <c r="D3" s="108"/>
      <c r="E3" s="108"/>
      <c r="F3" s="108"/>
      <c r="G3" s="108"/>
    </row>
    <row r="4" spans="1:10" s="109" customFormat="1" ht="19.5" customHeight="1" thickBot="1">
      <c r="A4" s="112"/>
      <c r="B4" s="113" t="s">
        <v>125</v>
      </c>
      <c r="C4" s="114"/>
      <c r="D4" s="108"/>
      <c r="E4" s="108"/>
      <c r="F4" s="108"/>
      <c r="G4" s="108"/>
    </row>
    <row r="5" spans="1:10" s="197" customFormat="1" ht="17.25" customHeight="1">
      <c r="A5" s="194" t="s">
        <v>121</v>
      </c>
      <c r="B5" s="213" t="s">
        <v>239</v>
      </c>
      <c r="C5" s="195"/>
      <c r="D5" s="196"/>
      <c r="E5" s="196"/>
      <c r="F5" s="196"/>
    </row>
    <row r="6" spans="1:10" s="197" customFormat="1" ht="17.25" customHeight="1">
      <c r="A6" s="198"/>
      <c r="B6" s="214" t="s">
        <v>123</v>
      </c>
      <c r="C6" s="199"/>
      <c r="D6" s="196"/>
      <c r="E6" s="196"/>
      <c r="F6" s="196"/>
    </row>
    <row r="7" spans="1:10" s="197" customFormat="1" ht="19.5" customHeight="1">
      <c r="A7" s="198"/>
      <c r="B7" s="215" t="s">
        <v>240</v>
      </c>
      <c r="C7" s="199"/>
      <c r="D7" s="196"/>
      <c r="E7" s="196"/>
      <c r="F7" s="196"/>
    </row>
    <row r="8" spans="1:10" s="203" customFormat="1" ht="15" customHeight="1" thickBot="1">
      <c r="A8" s="200"/>
      <c r="B8" s="201" t="s">
        <v>122</v>
      </c>
      <c r="C8" s="202"/>
      <c r="D8" s="10"/>
      <c r="E8" s="6"/>
      <c r="F8" s="6"/>
    </row>
    <row r="9" spans="1:10" s="109" customFormat="1" ht="9" customHeight="1">
      <c r="A9" s="115"/>
      <c r="B9" s="116"/>
      <c r="C9" s="117"/>
      <c r="D9" s="108"/>
      <c r="E9" s="108"/>
      <c r="F9" s="108"/>
      <c r="G9" s="108"/>
      <c r="H9" s="118"/>
      <c r="I9" s="118"/>
      <c r="J9" s="118"/>
    </row>
    <row r="10" spans="1:10" s="121" customFormat="1" ht="15.75" customHeight="1">
      <c r="A10" s="119" t="s">
        <v>2</v>
      </c>
      <c r="B10" s="120" t="s">
        <v>15</v>
      </c>
      <c r="C10" s="117"/>
      <c r="D10" s="108"/>
      <c r="E10" s="108"/>
      <c r="F10" s="108"/>
      <c r="G10" s="108"/>
      <c r="H10" s="118"/>
      <c r="I10" s="118"/>
      <c r="J10" s="118"/>
    </row>
    <row r="11" spans="1:10" s="109" customFormat="1" ht="15.75" customHeight="1">
      <c r="A11" s="115"/>
      <c r="B11" s="2" t="s">
        <v>128</v>
      </c>
      <c r="C11" s="117"/>
      <c r="D11" s="108"/>
      <c r="E11" s="108"/>
      <c r="F11" s="108"/>
      <c r="G11" s="108"/>
    </row>
    <row r="12" spans="1:10" s="109" customFormat="1" ht="15.75" customHeight="1" thickBot="1">
      <c r="A12" s="122"/>
      <c r="B12" s="123" t="s">
        <v>16</v>
      </c>
      <c r="C12" s="117"/>
      <c r="D12" s="108"/>
      <c r="E12" s="108"/>
      <c r="F12" s="108"/>
      <c r="G12" s="108"/>
    </row>
    <row r="13" spans="1:10" s="109" customFormat="1" ht="6.75" customHeight="1">
      <c r="A13" s="124"/>
      <c r="B13" s="125"/>
      <c r="C13" s="126"/>
      <c r="D13" s="108"/>
      <c r="E13" s="108"/>
      <c r="F13" s="108"/>
      <c r="G13" s="108"/>
    </row>
    <row r="14" spans="1:10" s="109" customFormat="1" ht="53.25" customHeight="1">
      <c r="A14" s="119" t="s">
        <v>44</v>
      </c>
      <c r="B14" s="144" t="s">
        <v>249</v>
      </c>
      <c r="C14" s="117"/>
      <c r="D14" s="178"/>
      <c r="E14" s="108"/>
      <c r="F14" s="108"/>
      <c r="G14" s="108"/>
    </row>
    <row r="15" spans="1:10" s="109" customFormat="1" ht="27" customHeight="1">
      <c r="A15" s="119" t="s">
        <v>3</v>
      </c>
      <c r="B15" s="172" t="s">
        <v>126</v>
      </c>
      <c r="C15" s="117"/>
      <c r="D15" s="108" t="s">
        <v>4</v>
      </c>
      <c r="E15" s="108"/>
      <c r="F15" s="108"/>
      <c r="G15" s="108"/>
    </row>
    <row r="16" spans="1:10" s="109" customFormat="1" ht="18" customHeight="1">
      <c r="A16" s="119" t="s">
        <v>5</v>
      </c>
      <c r="B16" s="127" t="s">
        <v>127</v>
      </c>
      <c r="C16" s="117"/>
      <c r="D16" s="108"/>
      <c r="E16" s="108"/>
      <c r="F16" s="108"/>
      <c r="G16" s="108"/>
    </row>
    <row r="17" spans="1:15" s="129" customFormat="1" ht="33" customHeight="1">
      <c r="A17" s="115"/>
      <c r="B17"/>
      <c r="C17" s="128"/>
      <c r="D17" s="108"/>
      <c r="E17" s="108"/>
      <c r="F17" s="108"/>
      <c r="G17" s="108"/>
    </row>
    <row r="18" spans="1:15" s="129" customFormat="1" ht="18" customHeight="1">
      <c r="A18" s="115"/>
      <c r="B18" s="130"/>
      <c r="C18" s="117"/>
      <c r="D18" s="108"/>
      <c r="E18" s="108"/>
      <c r="F18" s="108"/>
      <c r="G18" s="108"/>
    </row>
    <row r="19" spans="1:15" s="129" customFormat="1" ht="23.25" customHeight="1">
      <c r="A19" s="115"/>
      <c r="B19" s="130"/>
      <c r="C19" s="117"/>
      <c r="D19" s="108"/>
      <c r="E19" s="108"/>
      <c r="F19" s="108"/>
      <c r="G19" s="108"/>
    </row>
    <row r="20" spans="1:15" s="129" customFormat="1" ht="19.5" customHeight="1">
      <c r="A20" s="115"/>
      <c r="B20" s="131"/>
      <c r="C20" s="132"/>
      <c r="D20" s="108"/>
      <c r="E20" s="108"/>
      <c r="F20" s="108"/>
      <c r="G20" s="108"/>
    </row>
    <row r="21" spans="1:15" s="129" customFormat="1" ht="18.75" customHeight="1">
      <c r="A21" s="115"/>
      <c r="B21" s="130"/>
      <c r="C21" s="117"/>
      <c r="D21" s="108"/>
      <c r="E21" s="133"/>
      <c r="F21" s="133"/>
      <c r="G21" s="133"/>
      <c r="H21" s="134"/>
      <c r="I21" s="134"/>
    </row>
    <row r="22" spans="1:15" s="129" customFormat="1" ht="19.5" customHeight="1">
      <c r="A22" s="115"/>
      <c r="B22" s="131"/>
      <c r="C22" s="132"/>
      <c r="D22" s="108"/>
      <c r="E22" s="108"/>
      <c r="F22" s="108"/>
      <c r="G22" s="108"/>
    </row>
    <row r="23" spans="1:15" s="129" customFormat="1" ht="18.75" customHeight="1">
      <c r="A23" s="115"/>
      <c r="B23" s="130"/>
      <c r="C23" s="117"/>
      <c r="D23" s="108"/>
      <c r="E23" s="133"/>
      <c r="F23" s="133"/>
      <c r="G23" s="133"/>
      <c r="H23" s="134"/>
      <c r="I23" s="134"/>
    </row>
    <row r="24" spans="1:15" s="129" customFormat="1" ht="18.75" customHeight="1">
      <c r="A24" s="115"/>
      <c r="B24" s="130"/>
      <c r="C24" s="117"/>
      <c r="D24" s="135"/>
      <c r="E24" s="135"/>
      <c r="F24" s="133"/>
      <c r="G24" s="133"/>
      <c r="H24" s="134"/>
      <c r="I24" s="134"/>
    </row>
    <row r="25" spans="1:15" s="129" customFormat="1" ht="17.25" customHeight="1">
      <c r="A25" s="115"/>
      <c r="B25" s="130"/>
      <c r="C25" s="117"/>
      <c r="D25" s="108"/>
      <c r="E25" s="135"/>
      <c r="F25" s="133"/>
      <c r="G25" s="133"/>
      <c r="H25" s="134"/>
      <c r="I25" s="134"/>
    </row>
    <row r="26" spans="1:15" s="105" customFormat="1" ht="18" customHeight="1" thickBot="1">
      <c r="A26" s="136"/>
      <c r="B26" s="137"/>
      <c r="C26" s="138"/>
      <c r="D26" s="139"/>
      <c r="E26" s="140"/>
      <c r="F26" s="141"/>
      <c r="G26" s="141"/>
      <c r="H26" s="142"/>
      <c r="I26" s="142"/>
      <c r="J26" s="143"/>
      <c r="K26" s="143"/>
      <c r="L26" s="143"/>
      <c r="M26" s="143"/>
      <c r="N26" s="143"/>
      <c r="O26" s="143"/>
    </row>
    <row r="27" spans="1:15" s="129" customFormat="1" ht="21.75" customHeight="1">
      <c r="A27" s="115"/>
      <c r="B27" s="127" t="s">
        <v>6</v>
      </c>
      <c r="C27" s="117"/>
      <c r="D27" s="108"/>
      <c r="E27" s="108"/>
      <c r="F27" s="108"/>
      <c r="G27" s="108"/>
    </row>
    <row r="28" spans="1:15" s="129" customFormat="1" ht="12" customHeight="1">
      <c r="A28" s="115"/>
      <c r="B28" s="116" t="s">
        <v>7</v>
      </c>
      <c r="C28" s="117"/>
      <c r="D28" s="108"/>
      <c r="E28" s="108"/>
      <c r="F28" s="108"/>
      <c r="G28" s="108"/>
    </row>
    <row r="29" spans="1:15" s="129" customFormat="1" ht="25.5" customHeight="1">
      <c r="A29" s="115"/>
      <c r="B29" s="127" t="s">
        <v>8</v>
      </c>
      <c r="C29" s="117"/>
      <c r="D29" s="108"/>
      <c r="E29" s="108"/>
      <c r="F29" s="108"/>
      <c r="G29" s="108"/>
    </row>
    <row r="30" spans="1:15" s="129" customFormat="1" ht="20.25" customHeight="1">
      <c r="A30" s="115"/>
      <c r="B30" s="127" t="s">
        <v>9</v>
      </c>
      <c r="C30" s="117"/>
      <c r="D30" s="108"/>
      <c r="E30" s="108"/>
      <c r="F30" s="108"/>
      <c r="G30" s="108"/>
    </row>
    <row r="31" spans="1:15" s="129" customFormat="1" ht="21.75" customHeight="1">
      <c r="A31" s="115"/>
      <c r="B31" s="144" t="s">
        <v>103</v>
      </c>
      <c r="C31" s="132"/>
      <c r="D31" s="108"/>
      <c r="E31" s="108"/>
      <c r="F31" s="108"/>
      <c r="G31" s="108"/>
    </row>
    <row r="32" spans="1:15" s="105" customFormat="1" ht="20.25" customHeight="1">
      <c r="A32" s="145"/>
      <c r="C32" s="146"/>
      <c r="D32" s="104"/>
      <c r="E32" s="147"/>
      <c r="F32" s="148"/>
      <c r="G32" s="149"/>
      <c r="H32" s="149"/>
      <c r="I32" s="149"/>
    </row>
    <row r="33" spans="1:9" ht="37.5" customHeight="1">
      <c r="A33" s="31" t="s">
        <v>60</v>
      </c>
      <c r="B33" s="150" t="s">
        <v>46</v>
      </c>
      <c r="C33" s="136"/>
      <c r="D33" s="151"/>
      <c r="E33" s="152"/>
      <c r="F33" s="153"/>
      <c r="G33" s="154"/>
      <c r="H33" s="155"/>
      <c r="I33" s="155"/>
    </row>
    <row r="34" spans="1:9" ht="21.75" customHeight="1">
      <c r="A34" s="157" t="s">
        <v>45</v>
      </c>
      <c r="B34" s="150" t="s">
        <v>46</v>
      </c>
      <c r="C34" s="158"/>
      <c r="D34" s="159"/>
      <c r="E34" s="160"/>
      <c r="F34" s="153"/>
      <c r="G34" s="155"/>
      <c r="H34" s="155"/>
      <c r="I34" s="155"/>
    </row>
    <row r="35" spans="1:9" ht="20.25" customHeight="1">
      <c r="A35" s="145"/>
      <c r="B35" s="150" t="s">
        <v>14</v>
      </c>
      <c r="C35" s="145"/>
      <c r="D35" s="151"/>
      <c r="E35" s="152"/>
      <c r="F35" s="153"/>
      <c r="G35" s="155"/>
      <c r="H35" s="155"/>
      <c r="I35" s="155"/>
    </row>
    <row r="36" spans="1:9" ht="22.5" customHeight="1">
      <c r="A36" s="136"/>
      <c r="B36" s="150" t="s">
        <v>34</v>
      </c>
      <c r="C36" s="145"/>
      <c r="D36" s="151"/>
      <c r="E36" s="151"/>
      <c r="F36" s="151"/>
      <c r="H36" s="156"/>
    </row>
    <row r="37" spans="1:9" ht="23.25" customHeight="1" thickBot="1">
      <c r="A37" s="161"/>
      <c r="B37" s="162"/>
      <c r="C37" s="161"/>
      <c r="D37" s="151"/>
      <c r="E37" s="151"/>
      <c r="F37" s="151"/>
      <c r="H37" s="156"/>
    </row>
    <row r="38" spans="1:9" ht="17.25" customHeight="1">
      <c r="A38" s="145"/>
      <c r="B38" s="163">
        <v>42374</v>
      </c>
      <c r="C38" s="329">
        <v>61</v>
      </c>
      <c r="D38" s="151"/>
      <c r="E38" s="151"/>
      <c r="F38" s="151"/>
      <c r="H38" s="156"/>
    </row>
    <row r="39" spans="1:9" ht="14.25" customHeight="1" thickBot="1">
      <c r="A39" s="161"/>
      <c r="B39" s="164" t="s">
        <v>10</v>
      </c>
      <c r="C39" s="330"/>
      <c r="D39" s="151"/>
      <c r="E39" s="151"/>
      <c r="F39" s="151"/>
      <c r="H39" s="156"/>
    </row>
    <row r="40" spans="1:9">
      <c r="A40" s="105"/>
      <c r="B40" s="105"/>
      <c r="C40" s="105"/>
      <c r="D40" s="105"/>
      <c r="E40" s="105"/>
      <c r="F40" s="105"/>
    </row>
    <row r="41" spans="1:9">
      <c r="A41" s="105"/>
      <c r="B41" s="105"/>
      <c r="C41" s="105"/>
      <c r="D41" s="105"/>
      <c r="E41" s="105"/>
      <c r="F41" s="105"/>
    </row>
    <row r="42" spans="1:9">
      <c r="A42" s="105"/>
      <c r="B42" s="105"/>
      <c r="C42" s="105"/>
      <c r="D42" s="105"/>
      <c r="E42" s="105"/>
      <c r="F42" s="105"/>
    </row>
    <row r="43" spans="1:9">
      <c r="A43" s="105"/>
      <c r="B43" s="105"/>
      <c r="C43" s="105"/>
      <c r="D43" s="105"/>
      <c r="E43" s="105"/>
      <c r="F43" s="105"/>
    </row>
    <row r="44" spans="1:9">
      <c r="A44" s="105"/>
      <c r="B44" s="105"/>
      <c r="C44" s="105"/>
      <c r="D44" s="105"/>
      <c r="E44" s="105"/>
      <c r="F44" s="105"/>
    </row>
    <row r="45" spans="1:9">
      <c r="A45" s="105"/>
      <c r="B45" s="105"/>
      <c r="C45" s="105"/>
      <c r="D45" s="105"/>
      <c r="E45" s="105"/>
      <c r="F45" s="105"/>
    </row>
    <row r="46" spans="1:9">
      <c r="A46" s="105"/>
      <c r="B46" s="105"/>
      <c r="C46" s="105"/>
      <c r="D46" s="105"/>
      <c r="E46" s="105"/>
      <c r="F46" s="105"/>
    </row>
    <row r="47" spans="1:9">
      <c r="A47" s="105"/>
      <c r="B47" s="105"/>
      <c r="C47" s="105"/>
      <c r="D47" s="105"/>
      <c r="E47" s="105"/>
      <c r="F47" s="105"/>
    </row>
    <row r="48" spans="1:9">
      <c r="A48" s="105"/>
      <c r="B48" s="105"/>
      <c r="C48" s="105"/>
      <c r="D48" s="105"/>
      <c r="E48" s="105"/>
      <c r="F48" s="105"/>
    </row>
    <row r="49" spans="1:6">
      <c r="A49" s="105"/>
      <c r="B49" s="105"/>
      <c r="C49" s="105"/>
      <c r="D49" s="105"/>
      <c r="E49" s="105"/>
      <c r="F49" s="105"/>
    </row>
    <row r="50" spans="1:6">
      <c r="A50" s="105"/>
      <c r="B50" s="105"/>
      <c r="C50" s="105"/>
      <c r="D50" s="105"/>
      <c r="E50" s="105"/>
      <c r="F50" s="105"/>
    </row>
    <row r="51" spans="1:6">
      <c r="A51" s="105"/>
      <c r="B51" s="105"/>
      <c r="C51" s="105"/>
      <c r="D51" s="105"/>
      <c r="E51" s="105"/>
      <c r="F51" s="105"/>
    </row>
    <row r="52" spans="1:6">
      <c r="A52" s="105"/>
      <c r="B52" s="105"/>
      <c r="C52" s="105"/>
      <c r="D52" s="105"/>
      <c r="E52" s="105"/>
      <c r="F52" s="105"/>
    </row>
    <row r="53" spans="1:6">
      <c r="A53" s="105"/>
      <c r="B53" s="105"/>
      <c r="C53" s="105"/>
      <c r="D53" s="105"/>
      <c r="E53" s="105"/>
      <c r="F53" s="105"/>
    </row>
    <row r="54" spans="1:6">
      <c r="A54" s="105"/>
      <c r="B54" s="105"/>
      <c r="C54" s="105"/>
      <c r="D54" s="105"/>
      <c r="E54" s="105"/>
      <c r="F54" s="105"/>
    </row>
    <row r="55" spans="1:6">
      <c r="A55" s="105"/>
      <c r="B55" s="105"/>
      <c r="C55" s="105"/>
      <c r="D55" s="105"/>
      <c r="E55" s="105"/>
      <c r="F55" s="105"/>
    </row>
    <row r="56" spans="1:6">
      <c r="A56" s="105"/>
      <c r="B56" s="105"/>
      <c r="C56" s="105"/>
      <c r="D56" s="105"/>
      <c r="E56" s="105"/>
      <c r="F56" s="105"/>
    </row>
    <row r="57" spans="1:6">
      <c r="A57" s="105"/>
      <c r="B57" s="105"/>
      <c r="C57" s="105"/>
      <c r="D57" s="105"/>
      <c r="E57" s="105"/>
      <c r="F57" s="105"/>
    </row>
    <row r="58" spans="1:6">
      <c r="A58" s="105"/>
      <c r="B58" s="105"/>
      <c r="C58" s="105"/>
      <c r="D58" s="105"/>
      <c r="E58" s="105"/>
      <c r="F58" s="105"/>
    </row>
    <row r="59" spans="1:6">
      <c r="A59" s="105"/>
      <c r="B59" s="105"/>
      <c r="C59" s="105"/>
      <c r="D59" s="105"/>
      <c r="E59" s="105"/>
      <c r="F59" s="105"/>
    </row>
    <row r="60" spans="1:6">
      <c r="A60" s="105"/>
      <c r="B60" s="105"/>
      <c r="C60" s="105"/>
      <c r="D60" s="105"/>
      <c r="E60" s="105"/>
      <c r="F60" s="105"/>
    </row>
    <row r="61" spans="1:6">
      <c r="A61" s="105"/>
      <c r="B61" s="105"/>
      <c r="C61" s="105"/>
      <c r="D61" s="105"/>
      <c r="E61" s="105"/>
      <c r="F61" s="105"/>
    </row>
    <row r="62" spans="1:6">
      <c r="A62" s="105"/>
      <c r="B62" s="105"/>
      <c r="C62" s="105"/>
      <c r="D62" s="105"/>
      <c r="E62" s="105"/>
      <c r="F62" s="105"/>
    </row>
    <row r="63" spans="1:6">
      <c r="A63" s="105"/>
      <c r="B63" s="105"/>
      <c r="C63" s="105"/>
      <c r="D63" s="105"/>
      <c r="E63" s="105"/>
      <c r="F63" s="105"/>
    </row>
    <row r="64" spans="1:6">
      <c r="A64" s="105"/>
      <c r="B64" s="105"/>
      <c r="C64" s="105"/>
      <c r="D64" s="105"/>
      <c r="E64" s="105"/>
      <c r="F64" s="105"/>
    </row>
    <row r="65" spans="1:6">
      <c r="A65" s="105"/>
      <c r="B65" s="105"/>
      <c r="C65" s="105"/>
      <c r="D65" s="105"/>
      <c r="E65" s="105"/>
      <c r="F65" s="105"/>
    </row>
    <row r="66" spans="1:6">
      <c r="A66" s="105"/>
      <c r="B66" s="105"/>
      <c r="C66" s="105"/>
      <c r="D66" s="105"/>
      <c r="E66" s="105"/>
      <c r="F66" s="105"/>
    </row>
    <row r="67" spans="1:6">
      <c r="A67" s="105"/>
      <c r="B67" s="105"/>
      <c r="C67" s="105"/>
      <c r="D67" s="105"/>
      <c r="E67" s="105"/>
      <c r="F67" s="105"/>
    </row>
    <row r="68" spans="1:6">
      <c r="A68" s="105"/>
      <c r="B68" s="105"/>
      <c r="C68" s="105"/>
      <c r="D68" s="105"/>
      <c r="E68" s="105"/>
      <c r="F68" s="105"/>
    </row>
    <row r="69" spans="1:6">
      <c r="A69" s="105"/>
      <c r="B69" s="105"/>
      <c r="C69" s="105"/>
      <c r="D69" s="105"/>
      <c r="E69" s="105"/>
      <c r="F69" s="105"/>
    </row>
    <row r="70" spans="1:6">
      <c r="A70" s="105"/>
      <c r="B70" s="105"/>
      <c r="C70" s="105"/>
      <c r="D70" s="105"/>
      <c r="E70" s="105"/>
      <c r="F70" s="105"/>
    </row>
    <row r="71" spans="1:6">
      <c r="A71" s="105"/>
      <c r="B71" s="105"/>
      <c r="C71" s="105"/>
      <c r="D71" s="105"/>
      <c r="E71" s="105"/>
      <c r="F71" s="105"/>
    </row>
    <row r="72" spans="1:6">
      <c r="A72" s="105"/>
      <c r="B72" s="105"/>
      <c r="C72" s="105"/>
      <c r="D72" s="105"/>
      <c r="E72" s="105"/>
      <c r="F72" s="105"/>
    </row>
    <row r="73" spans="1:6">
      <c r="A73" s="105"/>
      <c r="B73" s="105"/>
      <c r="C73" s="105"/>
      <c r="D73" s="105"/>
      <c r="E73" s="105"/>
      <c r="F73" s="105"/>
    </row>
    <row r="74" spans="1:6">
      <c r="A74" s="105"/>
      <c r="B74" s="105"/>
      <c r="C74" s="105"/>
      <c r="D74" s="105"/>
      <c r="E74" s="105"/>
      <c r="F74" s="105"/>
    </row>
    <row r="75" spans="1:6">
      <c r="A75" s="105"/>
      <c r="B75" s="105"/>
      <c r="C75" s="105"/>
      <c r="D75" s="105"/>
      <c r="E75" s="105"/>
      <c r="F75" s="105"/>
    </row>
    <row r="76" spans="1:6">
      <c r="A76" s="105"/>
      <c r="B76" s="105"/>
      <c r="C76" s="105"/>
      <c r="D76" s="105"/>
      <c r="E76" s="105"/>
      <c r="F76" s="105"/>
    </row>
    <row r="77" spans="1:6">
      <c r="A77" s="105"/>
      <c r="B77" s="105"/>
      <c r="C77" s="105"/>
      <c r="D77" s="105"/>
      <c r="E77" s="105"/>
      <c r="F77" s="105"/>
    </row>
    <row r="78" spans="1:6">
      <c r="A78" s="105"/>
      <c r="B78" s="105"/>
      <c r="C78" s="105"/>
      <c r="D78" s="105"/>
      <c r="E78" s="105"/>
      <c r="F78" s="105"/>
    </row>
    <row r="79" spans="1:6">
      <c r="A79" s="105"/>
      <c r="B79" s="105"/>
      <c r="C79" s="105"/>
      <c r="D79" s="105"/>
      <c r="E79" s="105"/>
      <c r="F79" s="105"/>
    </row>
    <row r="80" spans="1:6">
      <c r="A80" s="105"/>
      <c r="B80" s="105"/>
      <c r="C80" s="105"/>
      <c r="D80" s="105"/>
      <c r="E80" s="105"/>
      <c r="F80" s="105"/>
    </row>
    <row r="81" spans="1:6">
      <c r="A81" s="105"/>
      <c r="B81" s="105"/>
      <c r="C81" s="105"/>
      <c r="D81" s="105"/>
      <c r="E81" s="105"/>
      <c r="F81" s="105"/>
    </row>
    <row r="82" spans="1:6">
      <c r="A82" s="105"/>
      <c r="B82" s="105"/>
      <c r="C82" s="105"/>
      <c r="D82" s="105"/>
      <c r="E82" s="105"/>
      <c r="F82" s="105"/>
    </row>
    <row r="83" spans="1:6">
      <c r="A83" s="105"/>
      <c r="B83" s="105"/>
      <c r="C83" s="105"/>
      <c r="D83" s="105"/>
      <c r="E83" s="105"/>
      <c r="F83" s="105"/>
    </row>
    <row r="84" spans="1:6">
      <c r="A84" s="105"/>
      <c r="B84" s="105"/>
      <c r="C84" s="105"/>
      <c r="D84" s="105"/>
      <c r="E84" s="105"/>
      <c r="F84" s="105"/>
    </row>
    <row r="85" spans="1:6">
      <c r="A85" s="105"/>
      <c r="B85" s="105"/>
      <c r="C85" s="105"/>
      <c r="D85" s="105"/>
      <c r="E85" s="105"/>
      <c r="F85" s="105"/>
    </row>
    <row r="86" spans="1:6">
      <c r="A86" s="105"/>
      <c r="B86" s="105"/>
      <c r="C86" s="105"/>
      <c r="D86" s="105"/>
      <c r="E86" s="105"/>
      <c r="F86" s="105"/>
    </row>
    <row r="87" spans="1:6">
      <c r="A87" s="105"/>
      <c r="B87" s="105"/>
      <c r="C87" s="105"/>
      <c r="D87" s="105"/>
      <c r="E87" s="105"/>
      <c r="F87" s="105"/>
    </row>
    <row r="88" spans="1:6">
      <c r="A88" s="105"/>
      <c r="B88" s="105"/>
      <c r="C88" s="105"/>
      <c r="D88" s="105"/>
      <c r="E88" s="105"/>
      <c r="F88" s="105"/>
    </row>
    <row r="89" spans="1:6">
      <c r="A89" s="105"/>
      <c r="B89" s="105"/>
      <c r="C89" s="105"/>
      <c r="D89" s="105"/>
      <c r="E89" s="105"/>
      <c r="F89" s="105"/>
    </row>
    <row r="90" spans="1:6">
      <c r="A90" s="105"/>
      <c r="B90" s="105"/>
      <c r="C90" s="105"/>
      <c r="D90" s="105"/>
      <c r="E90" s="105"/>
      <c r="F90" s="105"/>
    </row>
    <row r="91" spans="1:6">
      <c r="A91" s="105"/>
      <c r="B91" s="105"/>
      <c r="C91" s="105"/>
      <c r="D91" s="105"/>
      <c r="E91" s="105"/>
      <c r="F91" s="105"/>
    </row>
    <row r="92" spans="1:6">
      <c r="A92" s="105"/>
      <c r="B92" s="105"/>
      <c r="C92" s="105"/>
      <c r="D92" s="105"/>
      <c r="E92" s="105"/>
      <c r="F92" s="105"/>
    </row>
    <row r="93" spans="1:6">
      <c r="A93" s="105"/>
      <c r="B93" s="105"/>
      <c r="C93" s="105"/>
      <c r="D93" s="105"/>
      <c r="E93" s="105"/>
      <c r="F93" s="105"/>
    </row>
    <row r="94" spans="1:6">
      <c r="A94" s="105"/>
      <c r="B94" s="105"/>
      <c r="C94" s="105"/>
      <c r="D94" s="105"/>
      <c r="E94" s="105"/>
      <c r="F94" s="105"/>
    </row>
    <row r="95" spans="1:6">
      <c r="A95" s="105"/>
      <c r="B95" s="105"/>
      <c r="C95" s="105"/>
      <c r="D95" s="105"/>
      <c r="E95" s="105"/>
      <c r="F95" s="105"/>
    </row>
    <row r="96" spans="1:6">
      <c r="A96" s="105"/>
      <c r="B96" s="105"/>
      <c r="C96" s="105"/>
      <c r="D96" s="105"/>
      <c r="E96" s="105"/>
      <c r="F96" s="105"/>
    </row>
    <row r="97" spans="1:6">
      <c r="A97" s="331"/>
      <c r="B97" s="331"/>
      <c r="C97" s="332"/>
      <c r="D97" s="332"/>
      <c r="E97" s="332"/>
      <c r="F97" s="332"/>
    </row>
    <row r="98" spans="1:6">
      <c r="A98" s="331"/>
      <c r="B98" s="331"/>
      <c r="C98" s="105"/>
      <c r="D98" s="105"/>
      <c r="E98" s="165"/>
      <c r="F98" s="105"/>
    </row>
    <row r="99" spans="1:6">
      <c r="A99" s="331"/>
      <c r="B99" s="331"/>
      <c r="C99" s="331"/>
      <c r="D99" s="331"/>
      <c r="E99" s="331"/>
      <c r="F99" s="105"/>
    </row>
    <row r="100" spans="1:6">
      <c r="A100" s="331"/>
      <c r="B100" s="331"/>
      <c r="C100" s="105"/>
      <c r="D100" s="331"/>
      <c r="E100" s="331"/>
      <c r="F100" s="331"/>
    </row>
  </sheetData>
  <mergeCells count="8">
    <mergeCell ref="C38:C39"/>
    <mergeCell ref="A99:B99"/>
    <mergeCell ref="A100:B100"/>
    <mergeCell ref="C97:F97"/>
    <mergeCell ref="C99:E99"/>
    <mergeCell ref="D100:F100"/>
    <mergeCell ref="A97:B97"/>
    <mergeCell ref="A98:B98"/>
  </mergeCells>
  <phoneticPr fontId="0" type="noConversion"/>
  <pageMargins left="0.75" right="0.38" top="0.55000000000000004" bottom="0.39" header="0.5" footer="0.27"/>
  <pageSetup paperSize="9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48" r:id="rId4">
          <objectPr defaultSize="0" autoPict="0" r:id="rId5">
            <anchor moveWithCells="1">
              <from>
                <xdr:col>1</xdr:col>
                <xdr:colOff>19050</xdr:colOff>
                <xdr:row>16</xdr:row>
                <xdr:rowOff>0</xdr:rowOff>
              </from>
              <to>
                <xdr:col>1</xdr:col>
                <xdr:colOff>4448175</xdr:colOff>
                <xdr:row>25</xdr:row>
                <xdr:rowOff>219075</xdr:rowOff>
              </to>
            </anchor>
          </objectPr>
        </oleObject>
      </mc:Choice>
      <mc:Fallback>
        <oleObject progId="Paint.Picture" shapeId="1024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IV113"/>
  <sheetViews>
    <sheetView showZeros="0" view="pageBreakPreview" zoomScaleNormal="100" workbookViewId="0">
      <selection activeCell="C5" sqref="C5"/>
    </sheetView>
  </sheetViews>
  <sheetFormatPr defaultColWidth="9.140625" defaultRowHeight="12.75"/>
  <cols>
    <col min="1" max="1" width="5.42578125" style="4" customWidth="1"/>
    <col min="2" max="2" width="14.28515625" style="4" customWidth="1"/>
    <col min="3" max="3" width="62.85546875" style="4" customWidth="1"/>
    <col min="4" max="4" width="15.42578125" style="4" customWidth="1"/>
    <col min="5" max="5" width="16.5703125" style="4" customWidth="1"/>
    <col min="6" max="6" width="21" style="4" customWidth="1"/>
    <col min="7" max="7" width="4.7109375" style="4" customWidth="1"/>
    <col min="8" max="11" width="6.85546875" style="4" customWidth="1"/>
    <col min="12" max="12" width="7" style="4" customWidth="1"/>
    <col min="13" max="13" width="9" style="4" customWidth="1"/>
    <col min="14" max="14" width="7.85546875" style="4" customWidth="1"/>
    <col min="15" max="15" width="9" style="4" customWidth="1"/>
    <col min="16" max="16" width="9.7109375" style="4" customWidth="1"/>
    <col min="17" max="16384" width="9.140625" style="4"/>
  </cols>
  <sheetData>
    <row r="1" spans="1:256" s="6" customFormat="1">
      <c r="A1" s="9"/>
      <c r="B1" s="9"/>
      <c r="C1" s="60" t="str">
        <f>vaks!B10</f>
        <v>SIA ''LESTROJ''</v>
      </c>
      <c r="D1" s="10"/>
      <c r="E1" s="10"/>
      <c r="F1" s="10"/>
    </row>
    <row r="2" spans="1:256" s="12" customFormat="1" ht="15">
      <c r="C2" s="11"/>
      <c r="D2" s="11"/>
      <c r="E2" s="11"/>
    </row>
    <row r="3" spans="1:256" s="12" customFormat="1" ht="15">
      <c r="C3" s="11"/>
      <c r="D3" s="11"/>
      <c r="E3" s="11"/>
    </row>
    <row r="4" spans="1:256" s="12" customFormat="1" ht="39">
      <c r="A4" s="333" t="s">
        <v>40</v>
      </c>
      <c r="B4" s="333"/>
      <c r="C4" s="216" t="str">
        <f>vaks!B14</f>
        <v>JELGAVAS PILSĒTAS PAŠVALDĪBAS IZGLĪTĪBAS IESTĀDES JELGAVAS 1. INTERNĀT PAMATSKOLAS TERITORIJAS LABIEKĀRTOŠANA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s="12" customFormat="1" ht="39">
      <c r="A5" s="333" t="s">
        <v>41</v>
      </c>
      <c r="B5" s="333"/>
      <c r="C5" s="216" t="str">
        <f>C4</f>
        <v>JELGAVAS PILSĒTAS PAŠVALDĪBAS IZGLĪTĪBAS IESTĀDES JELGAVAS 1. INTERNĀT PAMATSKOLAS TERITORIJAS LABIEKĀRTOŠANA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s="12" customFormat="1" ht="15">
      <c r="A6" s="333" t="s">
        <v>42</v>
      </c>
      <c r="B6" s="333"/>
      <c r="C6" s="19" t="str">
        <f>vaks!B15</f>
        <v>INSTITŪTA IELA 4, JELGAVA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s="12" customFormat="1" ht="15">
      <c r="A7" s="333" t="s">
        <v>43</v>
      </c>
      <c r="B7" s="333"/>
      <c r="C7" s="19" t="str">
        <f>vaks!B16</f>
        <v>ARHV-2015/61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s="12" customFormat="1" ht="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 s="12" customFormat="1" ht="15">
      <c r="C9" s="11"/>
      <c r="D9" s="11"/>
      <c r="E9" s="11"/>
    </row>
    <row r="10" spans="1:256" s="12" customFormat="1" ht="15">
      <c r="C10" s="11"/>
      <c r="D10" s="11"/>
      <c r="E10" s="11"/>
    </row>
    <row r="11" spans="1:256" s="12" customFormat="1" ht="15">
      <c r="A11" s="13"/>
      <c r="B11" s="13"/>
      <c r="C11" s="13"/>
      <c r="D11" s="13"/>
      <c r="E11" s="13"/>
      <c r="F11" s="14"/>
      <c r="G11" s="14"/>
      <c r="H11" s="14"/>
      <c r="I11" s="14"/>
      <c r="J11" s="14"/>
    </row>
    <row r="12" spans="1:256" s="12" customFormat="1" ht="15">
      <c r="C12" s="180" t="s">
        <v>35</v>
      </c>
      <c r="D12" s="11"/>
      <c r="E12" s="11"/>
    </row>
    <row r="13" spans="1:256" s="12" customFormat="1" ht="15">
      <c r="C13" s="11"/>
      <c r="D13" s="11"/>
      <c r="E13" s="11"/>
    </row>
    <row r="14" spans="1:256" s="12" customFormat="1" ht="15">
      <c r="A14" s="181"/>
      <c r="B14" s="181" t="s">
        <v>12</v>
      </c>
      <c r="C14" s="15"/>
      <c r="D14" s="15" t="s">
        <v>36</v>
      </c>
      <c r="E14" s="11"/>
    </row>
    <row r="15" spans="1:256" s="12" customFormat="1" ht="15">
      <c r="A15" s="181"/>
      <c r="B15" s="181"/>
      <c r="C15" s="15"/>
      <c r="D15" s="15"/>
      <c r="E15" s="11"/>
    </row>
    <row r="16" spans="1:256" s="12" customFormat="1" ht="15.75" customHeight="1">
      <c r="A16" s="181"/>
      <c r="B16" s="181">
        <v>1</v>
      </c>
      <c r="C16" s="11" t="s">
        <v>37</v>
      </c>
      <c r="D16" s="15">
        <v>1</v>
      </c>
      <c r="E16" s="11"/>
    </row>
    <row r="17" spans="1:5" s="12" customFormat="1" ht="15.75" customHeight="1">
      <c r="A17" s="181"/>
      <c r="B17" s="181">
        <v>2</v>
      </c>
      <c r="C17" s="11" t="s">
        <v>38</v>
      </c>
      <c r="D17" s="15">
        <v>2</v>
      </c>
      <c r="E17" s="11"/>
    </row>
    <row r="18" spans="1:5" s="12" customFormat="1" ht="15.75" customHeight="1">
      <c r="A18" s="181"/>
      <c r="B18" s="181">
        <v>3</v>
      </c>
      <c r="C18" s="11" t="s">
        <v>120</v>
      </c>
      <c r="D18" s="15">
        <v>3</v>
      </c>
      <c r="E18" s="11"/>
    </row>
    <row r="19" spans="1:5" s="12" customFormat="1" ht="15.75" customHeight="1">
      <c r="A19" s="181"/>
      <c r="B19" s="181">
        <v>4</v>
      </c>
      <c r="C19" s="11" t="s">
        <v>39</v>
      </c>
      <c r="D19" s="15">
        <v>4</v>
      </c>
      <c r="E19" s="11"/>
    </row>
    <row r="20" spans="1:5" s="12" customFormat="1" ht="15.75" customHeight="1">
      <c r="A20" s="181"/>
      <c r="B20" s="181">
        <v>5</v>
      </c>
      <c r="C20" s="11" t="s">
        <v>104</v>
      </c>
      <c r="D20" s="15">
        <v>29</v>
      </c>
      <c r="E20" s="11"/>
    </row>
    <row r="21" spans="1:5" s="12" customFormat="1" ht="15.75" customHeight="1">
      <c r="A21" s="181"/>
      <c r="B21" s="181"/>
      <c r="C21" s="11"/>
      <c r="D21" s="15"/>
      <c r="E21" s="11"/>
    </row>
    <row r="22" spans="1:5" s="12" customFormat="1" ht="15.75" customHeight="1">
      <c r="A22" s="181"/>
      <c r="B22" s="181"/>
      <c r="C22" s="11"/>
      <c r="D22" s="15"/>
      <c r="E22" s="11"/>
    </row>
    <row r="23" spans="1:5" s="12" customFormat="1" ht="15.75" customHeight="1">
      <c r="A23" s="181"/>
      <c r="B23" s="181"/>
      <c r="C23" s="11"/>
      <c r="D23" s="15"/>
      <c r="E23" s="11"/>
    </row>
    <row r="24" spans="1:5" s="12" customFormat="1" ht="15.75" customHeight="1">
      <c r="A24" s="181"/>
      <c r="B24" s="181"/>
      <c r="C24" s="11"/>
      <c r="D24" s="15"/>
      <c r="E24" s="11"/>
    </row>
    <row r="25" spans="1:5" s="12" customFormat="1" ht="16.5" customHeight="1">
      <c r="A25" s="181"/>
      <c r="B25" s="181"/>
      <c r="C25" s="11"/>
      <c r="D25" s="15"/>
      <c r="E25" s="11"/>
    </row>
    <row r="26" spans="1:5" s="12" customFormat="1" ht="18.75" customHeight="1">
      <c r="A26" s="181"/>
      <c r="B26" s="181"/>
      <c r="C26" s="11"/>
      <c r="D26" s="15"/>
      <c r="E26" s="11"/>
    </row>
    <row r="27" spans="1:5" s="12" customFormat="1" ht="17.25" customHeight="1">
      <c r="A27" s="181"/>
      <c r="B27" s="181"/>
      <c r="C27" s="11"/>
      <c r="D27" s="15"/>
      <c r="E27" s="11"/>
    </row>
    <row r="28" spans="1:5" s="12" customFormat="1" ht="20.25" customHeight="1">
      <c r="A28" s="181"/>
      <c r="B28" s="181"/>
      <c r="C28" s="11"/>
      <c r="D28" s="15"/>
      <c r="E28" s="11"/>
    </row>
    <row r="29" spans="1:5" s="12" customFormat="1" ht="19.5" customHeight="1">
      <c r="A29" s="181"/>
      <c r="B29" s="181"/>
      <c r="C29" s="11"/>
      <c r="D29" s="15"/>
      <c r="E29" s="11"/>
    </row>
    <row r="30" spans="1:5" s="12" customFormat="1" ht="15">
      <c r="C30" s="11"/>
      <c r="D30" s="16"/>
      <c r="E30" s="11"/>
    </row>
    <row r="31" spans="1:5" s="12" customFormat="1" ht="15">
      <c r="C31" s="11"/>
      <c r="D31" s="11"/>
      <c r="E31" s="11"/>
    </row>
    <row r="32" spans="1:5" s="12" customFormat="1" ht="15">
      <c r="C32" s="11"/>
      <c r="D32" s="11"/>
      <c r="E32" s="11"/>
    </row>
    <row r="33" spans="1:5" s="12" customFormat="1" ht="15">
      <c r="C33" s="11"/>
      <c r="D33" s="11"/>
      <c r="E33" s="11"/>
    </row>
    <row r="34" spans="1:5" s="12" customFormat="1" ht="15">
      <c r="C34" s="11"/>
      <c r="D34" s="11"/>
      <c r="E34" s="11"/>
    </row>
    <row r="35" spans="1:5" s="12" customFormat="1" ht="15">
      <c r="C35" s="11"/>
      <c r="D35" s="11"/>
      <c r="E35" s="11"/>
    </row>
    <row r="36" spans="1:5" s="12" customFormat="1" ht="15">
      <c r="C36" s="11"/>
      <c r="D36" s="11"/>
      <c r="E36" s="11"/>
    </row>
    <row r="37" spans="1:5" s="12" customFormat="1" ht="15">
      <c r="C37" s="11"/>
      <c r="D37" s="11"/>
      <c r="E37" s="11"/>
    </row>
    <row r="38" spans="1:5" s="12" customFormat="1" ht="15">
      <c r="C38" s="11"/>
      <c r="D38" s="11"/>
      <c r="E38" s="11"/>
    </row>
    <row r="39" spans="1:5" s="12" customFormat="1" ht="15">
      <c r="C39" s="11"/>
      <c r="D39" s="11"/>
      <c r="E39" s="11"/>
    </row>
    <row r="40" spans="1:5" s="12" customFormat="1" ht="15">
      <c r="C40" s="11"/>
      <c r="D40" s="11"/>
      <c r="E40" s="11"/>
    </row>
    <row r="41" spans="1:5" s="12" customFormat="1" ht="15">
      <c r="C41" s="11"/>
      <c r="D41" s="11"/>
      <c r="E41" s="11"/>
    </row>
    <row r="42" spans="1:5" s="12" customFormat="1" ht="15">
      <c r="C42" s="11"/>
      <c r="D42" s="11"/>
      <c r="E42" s="11"/>
    </row>
    <row r="43" spans="1:5" s="12" customFormat="1" ht="15">
      <c r="C43" s="11"/>
      <c r="D43" s="11"/>
      <c r="E43" s="11"/>
    </row>
    <row r="44" spans="1:5" s="12" customFormat="1" ht="15">
      <c r="C44" s="11"/>
      <c r="D44" s="11"/>
      <c r="E44" s="11"/>
    </row>
    <row r="45" spans="1:5" s="12" customFormat="1" ht="15">
      <c r="C45" s="11"/>
      <c r="D45" s="11"/>
      <c r="E45" s="11"/>
    </row>
    <row r="46" spans="1:5" s="12" customFormat="1" ht="15">
      <c r="C46" s="11"/>
      <c r="D46" s="11"/>
      <c r="E46" s="11"/>
    </row>
    <row r="47" spans="1:5" s="12" customFormat="1" ht="15">
      <c r="C47" s="11"/>
      <c r="D47" s="11"/>
      <c r="E47" s="11"/>
    </row>
    <row r="48" spans="1:5" s="12" customFormat="1" ht="15">
      <c r="A48" s="17"/>
      <c r="B48" s="17"/>
      <c r="C48" s="182" t="s">
        <v>59</v>
      </c>
      <c r="D48" s="11"/>
      <c r="E48" s="11"/>
    </row>
    <row r="49" spans="1:16" s="12" customFormat="1" ht="15">
      <c r="C49" s="11"/>
      <c r="D49" s="11"/>
      <c r="E49" s="11"/>
    </row>
    <row r="50" spans="1:16" s="12" customFormat="1" ht="15">
      <c r="C50" s="183">
        <f>vaks!B38</f>
        <v>42374</v>
      </c>
      <c r="D50" s="11"/>
      <c r="E50" s="11"/>
    </row>
    <row r="51" spans="1:16" s="12" customFormat="1" ht="15">
      <c r="C51" s="15" t="s">
        <v>10</v>
      </c>
      <c r="D51" s="11"/>
      <c r="E51" s="11"/>
    </row>
    <row r="52" spans="1:16" s="12" customFormat="1" ht="15">
      <c r="C52" s="11"/>
      <c r="D52" s="11"/>
      <c r="E52" s="11"/>
    </row>
    <row r="53" spans="1:16" s="6" customFormat="1">
      <c r="A53" s="9"/>
      <c r="B53" s="9"/>
      <c r="C53" s="10"/>
      <c r="D53" s="10"/>
      <c r="E53" s="10"/>
      <c r="F53" s="10"/>
    </row>
    <row r="54" spans="1:16">
      <c r="A54" s="6"/>
      <c r="B54" s="6"/>
      <c r="C54" s="6"/>
      <c r="D54" s="6"/>
      <c r="E54" s="6"/>
      <c r="F54" s="6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>
      <c r="A55" s="6"/>
      <c r="B55" s="6"/>
      <c r="C55" s="6"/>
      <c r="D55" s="6"/>
      <c r="E55" s="6"/>
      <c r="F55" s="6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>
      <c r="A56" s="6"/>
      <c r="B56" s="6"/>
      <c r="C56" s="6"/>
      <c r="D56" s="6"/>
      <c r="E56" s="6"/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>
      <c r="A57" s="1"/>
      <c r="B57" s="1"/>
      <c r="C57" s="1"/>
      <c r="D57" s="1"/>
      <c r="E57" s="1"/>
      <c r="F57" s="1"/>
    </row>
    <row r="58" spans="1:16">
      <c r="A58" s="1"/>
      <c r="B58" s="1"/>
      <c r="C58" s="1"/>
      <c r="D58" s="1"/>
      <c r="E58" s="1"/>
      <c r="F58" s="1"/>
    </row>
    <row r="59" spans="1:16">
      <c r="A59" s="1"/>
      <c r="B59" s="1"/>
      <c r="C59" s="1"/>
      <c r="D59" s="1"/>
      <c r="E59" s="1"/>
      <c r="F59" s="1"/>
    </row>
    <row r="60" spans="1:16">
      <c r="A60" s="1"/>
      <c r="B60" s="1"/>
      <c r="C60" s="1"/>
      <c r="D60" s="1"/>
      <c r="E60" s="1"/>
      <c r="F60" s="1"/>
    </row>
    <row r="61" spans="1:16">
      <c r="A61" s="1"/>
      <c r="B61" s="1"/>
      <c r="C61" s="1"/>
      <c r="D61" s="1"/>
      <c r="E61" s="1"/>
      <c r="F61" s="1"/>
    </row>
    <row r="62" spans="1:16">
      <c r="A62" s="1"/>
      <c r="B62" s="1"/>
      <c r="C62" s="1"/>
      <c r="D62" s="1"/>
      <c r="E62" s="1"/>
      <c r="F62" s="1"/>
    </row>
    <row r="63" spans="1:16">
      <c r="A63" s="1"/>
      <c r="B63" s="1"/>
      <c r="C63" s="1"/>
      <c r="D63" s="1"/>
      <c r="E63" s="1"/>
      <c r="F63" s="1"/>
    </row>
    <row r="64" spans="1:1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84"/>
      <c r="B110" s="184"/>
      <c r="C110" s="334"/>
      <c r="D110" s="334"/>
      <c r="E110" s="334"/>
      <c r="F110" s="334"/>
    </row>
    <row r="111" spans="1:6">
      <c r="A111" s="184"/>
      <c r="B111" s="184"/>
      <c r="C111" s="1"/>
      <c r="D111" s="1"/>
      <c r="E111" s="185"/>
      <c r="F111" s="1"/>
    </row>
    <row r="112" spans="1:6">
      <c r="A112" s="184"/>
      <c r="B112" s="184"/>
      <c r="C112" s="335"/>
      <c r="D112" s="335"/>
      <c r="E112" s="335"/>
      <c r="F112" s="1"/>
    </row>
    <row r="113" spans="1:6">
      <c r="A113" s="184"/>
      <c r="B113" s="184"/>
      <c r="C113" s="1"/>
      <c r="D113" s="335"/>
      <c r="E113" s="335"/>
      <c r="F113" s="335"/>
    </row>
  </sheetData>
  <mergeCells count="7">
    <mergeCell ref="A4:B4"/>
    <mergeCell ref="C110:F110"/>
    <mergeCell ref="C112:E112"/>
    <mergeCell ref="D113:F113"/>
    <mergeCell ref="A7:B7"/>
    <mergeCell ref="A6:B6"/>
    <mergeCell ref="A5:B5"/>
  </mergeCells>
  <phoneticPr fontId="0" type="noConversion"/>
  <pageMargins left="0.48" right="0.88" top="0.55000000000000004" bottom="0.39" header="0.5" footer="0.27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7"/>
  <sheetViews>
    <sheetView view="pageBreakPreview" zoomScaleNormal="100" workbookViewId="0">
      <selection activeCell="A59" sqref="A59"/>
    </sheetView>
  </sheetViews>
  <sheetFormatPr defaultColWidth="9.140625" defaultRowHeight="12.75"/>
  <cols>
    <col min="1" max="1" width="89.7109375" style="176" customWidth="1"/>
    <col min="2" max="2" width="16.28515625" style="192" customWidth="1"/>
    <col min="3" max="3" width="34.5703125" style="193" customWidth="1"/>
    <col min="4" max="4" width="26.140625" style="193" customWidth="1"/>
    <col min="5" max="5" width="7" style="176" customWidth="1"/>
    <col min="6" max="7" width="6.7109375" style="176" customWidth="1"/>
    <col min="8" max="8" width="6" style="176" customWidth="1"/>
    <col min="9" max="9" width="7" style="176" customWidth="1"/>
    <col min="10" max="11" width="8.28515625" style="176" customWidth="1"/>
    <col min="12" max="12" width="7.85546875" style="176" customWidth="1"/>
    <col min="13" max="13" width="7" style="176" customWidth="1"/>
    <col min="14" max="16384" width="9.140625" style="176"/>
  </cols>
  <sheetData>
    <row r="1" spans="1:4" s="173" customFormat="1">
      <c r="B1" s="188"/>
      <c r="C1" s="189"/>
      <c r="D1" s="189"/>
    </row>
    <row r="2" spans="1:4" s="173" customFormat="1" ht="18.75">
      <c r="A2" s="190" t="s">
        <v>106</v>
      </c>
      <c r="B2" s="188"/>
      <c r="C2" s="189"/>
      <c r="D2" s="189"/>
    </row>
    <row r="3" spans="1:4" s="173" customFormat="1">
      <c r="B3" s="188"/>
      <c r="C3" s="189"/>
      <c r="D3" s="189"/>
    </row>
    <row r="4" spans="1:4" s="173" customFormat="1">
      <c r="B4" s="188"/>
      <c r="C4" s="189"/>
      <c r="D4" s="189"/>
    </row>
    <row r="5" spans="1:4" s="173" customFormat="1">
      <c r="A5" s="173" t="s">
        <v>241</v>
      </c>
      <c r="B5" s="188"/>
      <c r="C5" s="189"/>
      <c r="D5" s="189"/>
    </row>
    <row r="6" spans="1:4" s="173" customFormat="1">
      <c r="A6" s="191"/>
      <c r="B6" s="188"/>
      <c r="C6" s="189"/>
      <c r="D6" s="189"/>
    </row>
    <row r="7" spans="1:4" s="173" customFormat="1">
      <c r="A7" s="173" t="s">
        <v>129</v>
      </c>
      <c r="B7" s="188"/>
      <c r="C7" s="189"/>
      <c r="D7" s="189"/>
    </row>
    <row r="8" spans="1:4" s="173" customFormat="1">
      <c r="B8" s="188"/>
      <c r="C8" s="189"/>
      <c r="D8" s="189"/>
    </row>
    <row r="9" spans="1:4" s="173" customFormat="1">
      <c r="A9" s="173" t="s">
        <v>107</v>
      </c>
      <c r="B9" s="188"/>
      <c r="C9" s="189"/>
      <c r="D9" s="189"/>
    </row>
    <row r="10" spans="1:4" s="173" customFormat="1">
      <c r="A10" s="173" t="s">
        <v>130</v>
      </c>
      <c r="B10" s="188"/>
      <c r="C10" s="189"/>
      <c r="D10" s="189"/>
    </row>
    <row r="11" spans="1:4" s="173" customFormat="1">
      <c r="A11" s="173" t="s">
        <v>108</v>
      </c>
      <c r="B11" s="188"/>
      <c r="C11" s="189"/>
      <c r="D11" s="189"/>
    </row>
    <row r="12" spans="1:4" s="173" customFormat="1">
      <c r="B12" s="188"/>
      <c r="C12" s="189"/>
      <c r="D12" s="189"/>
    </row>
    <row r="13" spans="1:4" s="173" customFormat="1">
      <c r="B13" s="188"/>
      <c r="C13" s="189"/>
      <c r="D13" s="189"/>
    </row>
    <row r="14" spans="1:4" s="173" customFormat="1">
      <c r="A14" s="174" t="s">
        <v>109</v>
      </c>
      <c r="B14" s="188"/>
      <c r="C14" s="189"/>
      <c r="D14" s="189"/>
    </row>
    <row r="15" spans="1:4" s="173" customFormat="1">
      <c r="B15" s="188"/>
      <c r="C15" s="189"/>
      <c r="D15" s="189"/>
    </row>
    <row r="16" spans="1:4" s="173" customFormat="1">
      <c r="A16" s="173" t="s">
        <v>17</v>
      </c>
      <c r="B16" s="188"/>
      <c r="C16" s="189"/>
      <c r="D16" s="189"/>
    </row>
    <row r="17" spans="1:4" s="173" customFormat="1">
      <c r="A17" s="173" t="s">
        <v>131</v>
      </c>
      <c r="B17" s="188"/>
      <c r="C17" s="189"/>
      <c r="D17" s="189"/>
    </row>
    <row r="18" spans="1:4" s="173" customFormat="1">
      <c r="B18" s="188"/>
      <c r="C18" s="189"/>
      <c r="D18" s="189"/>
    </row>
    <row r="19" spans="1:4" s="173" customFormat="1">
      <c r="B19" s="188"/>
      <c r="C19" s="189"/>
      <c r="D19" s="189"/>
    </row>
    <row r="20" spans="1:4" s="173" customFormat="1">
      <c r="A20" s="174" t="s">
        <v>110</v>
      </c>
      <c r="B20" s="188"/>
      <c r="C20" s="189"/>
      <c r="D20" s="189"/>
    </row>
    <row r="21" spans="1:4" s="173" customFormat="1">
      <c r="B21" s="188"/>
      <c r="C21" s="189"/>
      <c r="D21" s="189"/>
    </row>
    <row r="22" spans="1:4" s="173" customFormat="1">
      <c r="A22" s="173" t="s">
        <v>18</v>
      </c>
      <c r="B22" s="188"/>
      <c r="C22" s="189"/>
      <c r="D22" s="189"/>
    </row>
    <row r="23" spans="1:4" s="173" customFormat="1">
      <c r="B23" s="188"/>
      <c r="C23" s="189"/>
      <c r="D23" s="189"/>
    </row>
    <row r="24" spans="1:4" s="173" customFormat="1">
      <c r="B24" s="188"/>
      <c r="C24" s="189"/>
      <c r="D24" s="189"/>
    </row>
    <row r="25" spans="1:4" s="173" customFormat="1">
      <c r="A25" s="173" t="s">
        <v>233</v>
      </c>
      <c r="B25" s="188"/>
      <c r="C25" s="189"/>
      <c r="D25" s="189"/>
    </row>
    <row r="26" spans="1:4" s="173" customFormat="1">
      <c r="B26" s="188"/>
      <c r="C26" s="189"/>
      <c r="D26" s="189"/>
    </row>
    <row r="27" spans="1:4" s="173" customFormat="1">
      <c r="A27" s="173" t="s">
        <v>234</v>
      </c>
      <c r="B27" s="188"/>
      <c r="C27" s="189"/>
      <c r="D27" s="189"/>
    </row>
    <row r="28" spans="1:4" s="173" customFormat="1">
      <c r="B28" s="188"/>
      <c r="C28" s="189"/>
      <c r="D28" s="189"/>
    </row>
    <row r="29" spans="1:4" s="173" customFormat="1">
      <c r="B29" s="188"/>
      <c r="C29" s="189"/>
      <c r="D29" s="189"/>
    </row>
    <row r="30" spans="1:4" s="173" customFormat="1">
      <c r="B30" s="188"/>
      <c r="C30" s="189"/>
      <c r="D30" s="189"/>
    </row>
    <row r="31" spans="1:4" s="173" customFormat="1">
      <c r="B31" s="188"/>
      <c r="C31" s="189"/>
      <c r="D31" s="189"/>
    </row>
    <row r="32" spans="1:4" s="173" customFormat="1">
      <c r="A32" s="174" t="s">
        <v>111</v>
      </c>
      <c r="B32" s="188"/>
      <c r="C32" s="189"/>
      <c r="D32" s="189"/>
    </row>
    <row r="33" spans="1:4" s="173" customFormat="1">
      <c r="B33" s="188"/>
      <c r="C33" s="189"/>
      <c r="D33" s="189"/>
    </row>
    <row r="34" spans="1:4" s="173" customFormat="1">
      <c r="A34" s="173" t="s">
        <v>112</v>
      </c>
      <c r="B34" s="188"/>
      <c r="C34" s="189"/>
      <c r="D34" s="189"/>
    </row>
    <row r="35" spans="1:4" s="173" customFormat="1">
      <c r="A35" s="173" t="s">
        <v>113</v>
      </c>
      <c r="B35" s="188"/>
      <c r="C35" s="189"/>
      <c r="D35" s="189"/>
    </row>
    <row r="36" spans="1:4" s="173" customFormat="1">
      <c r="A36" s="173" t="s">
        <v>114</v>
      </c>
      <c r="B36" s="188"/>
      <c r="C36" s="189"/>
      <c r="D36" s="189"/>
    </row>
    <row r="37" spans="1:4" s="173" customFormat="1">
      <c r="B37" s="188"/>
      <c r="C37" s="189"/>
      <c r="D37" s="189"/>
    </row>
    <row r="38" spans="1:4" s="173" customFormat="1">
      <c r="A38" s="174" t="s">
        <v>115</v>
      </c>
      <c r="B38" s="188"/>
      <c r="C38" s="189"/>
      <c r="D38" s="189"/>
    </row>
    <row r="39" spans="1:4" s="173" customFormat="1">
      <c r="B39" s="188"/>
      <c r="C39" s="189"/>
      <c r="D39" s="189"/>
    </row>
    <row r="40" spans="1:4" s="173" customFormat="1">
      <c r="A40" s="173" t="s">
        <v>116</v>
      </c>
      <c r="B40" s="188"/>
      <c r="C40" s="189"/>
      <c r="D40" s="189"/>
    </row>
    <row r="41" spans="1:4" s="173" customFormat="1">
      <c r="A41" s="173" t="s">
        <v>19</v>
      </c>
      <c r="B41" s="188"/>
      <c r="C41" s="189"/>
      <c r="D41" s="189"/>
    </row>
    <row r="42" spans="1:4" s="173" customFormat="1">
      <c r="A42" s="173" t="s">
        <v>117</v>
      </c>
      <c r="B42" s="188"/>
      <c r="C42" s="189"/>
      <c r="D42" s="189"/>
    </row>
    <row r="43" spans="1:4" s="173" customFormat="1">
      <c r="A43" s="173" t="s">
        <v>20</v>
      </c>
      <c r="B43" s="188"/>
      <c r="C43" s="189"/>
      <c r="D43" s="189"/>
    </row>
    <row r="44" spans="1:4" s="173" customFormat="1">
      <c r="A44" s="173" t="s">
        <v>119</v>
      </c>
      <c r="B44" s="188"/>
      <c r="C44" s="189"/>
      <c r="D44" s="189"/>
    </row>
    <row r="45" spans="1:4" s="173" customFormat="1">
      <c r="A45" s="173" t="s">
        <v>124</v>
      </c>
      <c r="B45" s="188"/>
      <c r="C45" s="189"/>
      <c r="D45" s="189"/>
    </row>
    <row r="46" spans="1:4" s="173" customFormat="1">
      <c r="B46" s="188"/>
      <c r="C46" s="189"/>
      <c r="D46" s="189"/>
    </row>
    <row r="47" spans="1:4" s="173" customFormat="1">
      <c r="A47" s="173" t="s">
        <v>21</v>
      </c>
      <c r="B47" s="188"/>
      <c r="C47" s="189"/>
      <c r="D47" s="189"/>
    </row>
    <row r="48" spans="1:4" s="173" customFormat="1">
      <c r="A48" s="173" t="s">
        <v>189</v>
      </c>
      <c r="B48" s="276">
        <f>'KOPS 1'!J21</f>
        <v>0</v>
      </c>
      <c r="C48" s="189"/>
      <c r="D48" s="189"/>
    </row>
    <row r="49" spans="1:4" s="173" customFormat="1">
      <c r="A49" s="173" t="s">
        <v>190</v>
      </c>
      <c r="B49" s="276"/>
      <c r="C49" s="189"/>
      <c r="D49" s="189"/>
    </row>
    <row r="50" spans="1:4" s="173" customFormat="1">
      <c r="B50" s="276" t="e">
        <f>#REF!</f>
        <v>#REF!</v>
      </c>
      <c r="C50" s="189"/>
      <c r="D50" s="189"/>
    </row>
    <row r="51" spans="1:4" s="173" customFormat="1">
      <c r="A51" s="173" t="s">
        <v>242</v>
      </c>
      <c r="B51" s="276" t="e">
        <f>#REF!</f>
        <v>#REF!</v>
      </c>
      <c r="C51" s="189"/>
      <c r="D51" s="189"/>
    </row>
    <row r="52" spans="1:4" s="173" customFormat="1">
      <c r="B52" s="276" t="e">
        <f>#REF!</f>
        <v>#REF!</v>
      </c>
      <c r="C52" s="189"/>
      <c r="D52" s="189"/>
    </row>
    <row r="53" spans="1:4" s="173" customFormat="1">
      <c r="A53" s="175" t="s">
        <v>118</v>
      </c>
      <c r="B53" s="277" t="e">
        <f>#REF!</f>
        <v>#REF!</v>
      </c>
      <c r="C53" s="189"/>
      <c r="D53" s="189"/>
    </row>
    <row r="54" spans="1:4" s="173" customFormat="1">
      <c r="B54" s="276" t="e">
        <f>B53+B52+B51+B50+B48</f>
        <v>#REF!</v>
      </c>
      <c r="C54" s="189"/>
      <c r="D54" s="189"/>
    </row>
    <row r="55" spans="1:4" s="173" customFormat="1">
      <c r="B55" s="188"/>
      <c r="C55" s="189"/>
      <c r="D55" s="189"/>
    </row>
    <row r="56" spans="1:4" s="173" customFormat="1">
      <c r="B56" s="188"/>
      <c r="C56" s="189"/>
      <c r="D56" s="189"/>
    </row>
    <row r="57" spans="1:4" s="173" customFormat="1">
      <c r="B57" s="188"/>
      <c r="C57" s="189"/>
      <c r="D57" s="189"/>
    </row>
    <row r="58" spans="1:4" s="173" customFormat="1">
      <c r="B58" s="188"/>
      <c r="C58" s="189"/>
      <c r="D58" s="189"/>
    </row>
    <row r="59" spans="1:4" s="173" customFormat="1">
      <c r="B59" s="188"/>
      <c r="C59" s="189"/>
      <c r="D59" s="189"/>
    </row>
    <row r="60" spans="1:4" s="173" customFormat="1">
      <c r="B60" s="188"/>
      <c r="C60" s="189"/>
      <c r="D60" s="189"/>
    </row>
    <row r="61" spans="1:4" s="173" customFormat="1">
      <c r="B61" s="188"/>
      <c r="C61" s="189"/>
      <c r="D61" s="189"/>
    </row>
    <row r="62" spans="1:4" s="173" customFormat="1">
      <c r="B62" s="188"/>
      <c r="C62" s="189"/>
      <c r="D62" s="189"/>
    </row>
    <row r="63" spans="1:4" s="173" customFormat="1">
      <c r="B63" s="188"/>
      <c r="C63" s="189"/>
      <c r="D63" s="189"/>
    </row>
    <row r="64" spans="1:4" s="173" customFormat="1">
      <c r="B64" s="188"/>
      <c r="C64" s="189"/>
      <c r="D64" s="189"/>
    </row>
    <row r="65" spans="2:4" s="173" customFormat="1">
      <c r="B65" s="188"/>
      <c r="C65" s="189"/>
      <c r="D65" s="189"/>
    </row>
    <row r="66" spans="2:4" s="173" customFormat="1">
      <c r="B66" s="188"/>
      <c r="C66" s="189"/>
      <c r="D66" s="189"/>
    </row>
    <row r="67" spans="2:4" s="173" customFormat="1">
      <c r="B67" s="188"/>
      <c r="C67" s="189"/>
      <c r="D67" s="189"/>
    </row>
    <row r="68" spans="2:4" s="173" customFormat="1">
      <c r="B68" s="188"/>
      <c r="C68" s="189"/>
      <c r="D68" s="189"/>
    </row>
    <row r="69" spans="2:4" s="173" customFormat="1">
      <c r="B69" s="188"/>
      <c r="C69" s="189"/>
      <c r="D69" s="189"/>
    </row>
    <row r="70" spans="2:4" s="173" customFormat="1">
      <c r="B70" s="188"/>
      <c r="C70" s="189"/>
      <c r="D70" s="189"/>
    </row>
    <row r="71" spans="2:4" s="173" customFormat="1">
      <c r="B71" s="188"/>
      <c r="C71" s="189"/>
      <c r="D71" s="189"/>
    </row>
    <row r="72" spans="2:4" s="173" customFormat="1">
      <c r="B72" s="188"/>
      <c r="C72" s="189"/>
      <c r="D72" s="189"/>
    </row>
    <row r="73" spans="2:4" s="173" customFormat="1">
      <c r="B73" s="188"/>
      <c r="C73" s="189"/>
      <c r="D73" s="189"/>
    </row>
    <row r="74" spans="2:4" s="173" customFormat="1">
      <c r="B74" s="188"/>
      <c r="C74" s="189"/>
      <c r="D74" s="189"/>
    </row>
    <row r="75" spans="2:4" s="173" customFormat="1">
      <c r="B75" s="188"/>
      <c r="C75" s="189"/>
      <c r="D75" s="189"/>
    </row>
    <row r="76" spans="2:4" s="173" customFormat="1">
      <c r="B76" s="188"/>
      <c r="C76" s="189"/>
      <c r="D76" s="189"/>
    </row>
    <row r="77" spans="2:4" s="173" customFormat="1">
      <c r="B77" s="188"/>
      <c r="C77" s="189"/>
      <c r="D77" s="189"/>
    </row>
    <row r="78" spans="2:4" s="173" customFormat="1">
      <c r="B78" s="188"/>
      <c r="C78" s="189"/>
      <c r="D78" s="189"/>
    </row>
    <row r="79" spans="2:4" s="173" customFormat="1">
      <c r="B79" s="188"/>
      <c r="C79" s="189"/>
      <c r="D79" s="189"/>
    </row>
    <row r="80" spans="2:4" s="173" customFormat="1">
      <c r="B80" s="188"/>
      <c r="C80" s="189"/>
      <c r="D80" s="189"/>
    </row>
    <row r="81" spans="2:4" s="173" customFormat="1">
      <c r="B81" s="188"/>
      <c r="C81" s="189"/>
      <c r="D81" s="189"/>
    </row>
    <row r="82" spans="2:4" s="173" customFormat="1">
      <c r="B82" s="188"/>
      <c r="C82" s="189"/>
      <c r="D82" s="189"/>
    </row>
    <row r="83" spans="2:4" s="173" customFormat="1">
      <c r="B83" s="188"/>
      <c r="C83" s="189"/>
      <c r="D83" s="189"/>
    </row>
    <row r="84" spans="2:4" s="173" customFormat="1">
      <c r="B84" s="188"/>
      <c r="C84" s="189"/>
      <c r="D84" s="189"/>
    </row>
    <row r="85" spans="2:4" s="173" customFormat="1">
      <c r="B85" s="188"/>
      <c r="C85" s="189"/>
      <c r="D85" s="189"/>
    </row>
    <row r="86" spans="2:4" s="173" customFormat="1">
      <c r="B86" s="188"/>
      <c r="C86" s="189"/>
      <c r="D86" s="189"/>
    </row>
    <row r="87" spans="2:4" s="173" customFormat="1">
      <c r="B87" s="188"/>
      <c r="C87" s="189"/>
      <c r="D87" s="189"/>
    </row>
    <row r="88" spans="2:4" s="173" customFormat="1">
      <c r="B88" s="188"/>
      <c r="C88" s="189"/>
      <c r="D88" s="189"/>
    </row>
    <row r="89" spans="2:4" s="173" customFormat="1">
      <c r="B89" s="188"/>
      <c r="C89" s="189"/>
      <c r="D89" s="189"/>
    </row>
    <row r="90" spans="2:4" s="173" customFormat="1">
      <c r="B90" s="188"/>
      <c r="C90" s="189"/>
      <c r="D90" s="189"/>
    </row>
    <row r="91" spans="2:4" s="173" customFormat="1">
      <c r="B91" s="188"/>
      <c r="C91" s="189"/>
      <c r="D91" s="189"/>
    </row>
    <row r="92" spans="2:4" s="173" customFormat="1">
      <c r="B92" s="188"/>
      <c r="C92" s="189"/>
      <c r="D92" s="189"/>
    </row>
    <row r="93" spans="2:4" s="173" customFormat="1">
      <c r="B93" s="188"/>
      <c r="C93" s="189"/>
      <c r="D93" s="189"/>
    </row>
    <row r="94" spans="2:4" s="173" customFormat="1">
      <c r="B94" s="188"/>
      <c r="C94" s="189"/>
      <c r="D94" s="189"/>
    </row>
    <row r="95" spans="2:4" s="173" customFormat="1">
      <c r="B95" s="188"/>
      <c r="C95" s="189"/>
      <c r="D95" s="189"/>
    </row>
    <row r="96" spans="2:4" s="173" customFormat="1">
      <c r="B96" s="188"/>
      <c r="C96" s="189"/>
      <c r="D96" s="189"/>
    </row>
    <row r="97" spans="2:4" s="173" customFormat="1">
      <c r="B97" s="188"/>
      <c r="C97" s="189"/>
      <c r="D97" s="189"/>
    </row>
    <row r="98" spans="2:4" s="173" customFormat="1">
      <c r="B98" s="188"/>
      <c r="C98" s="189"/>
      <c r="D98" s="189"/>
    </row>
    <row r="99" spans="2:4" s="173" customFormat="1">
      <c r="B99" s="188"/>
      <c r="C99" s="189"/>
      <c r="D99" s="189"/>
    </row>
    <row r="100" spans="2:4" s="173" customFormat="1">
      <c r="B100" s="188"/>
      <c r="C100" s="189"/>
      <c r="D100" s="189"/>
    </row>
    <row r="101" spans="2:4" s="173" customFormat="1">
      <c r="B101" s="188"/>
      <c r="C101" s="189"/>
      <c r="D101" s="189"/>
    </row>
    <row r="102" spans="2:4" s="173" customFormat="1">
      <c r="B102" s="188"/>
      <c r="C102" s="189"/>
      <c r="D102" s="189"/>
    </row>
    <row r="103" spans="2:4" s="173" customFormat="1">
      <c r="B103" s="188"/>
      <c r="C103" s="189"/>
      <c r="D103" s="189"/>
    </row>
    <row r="104" spans="2:4" s="173" customFormat="1">
      <c r="B104" s="188"/>
      <c r="C104" s="189"/>
      <c r="D104" s="189"/>
    </row>
    <row r="105" spans="2:4" s="173" customFormat="1">
      <c r="B105" s="188"/>
      <c r="C105" s="189"/>
      <c r="D105" s="189"/>
    </row>
    <row r="106" spans="2:4" s="173" customFormat="1">
      <c r="B106" s="188"/>
      <c r="C106" s="189"/>
      <c r="D106" s="189"/>
    </row>
    <row r="107" spans="2:4" s="173" customFormat="1">
      <c r="B107" s="188"/>
      <c r="C107" s="189"/>
      <c r="D107" s="189"/>
    </row>
    <row r="108" spans="2:4" s="173" customFormat="1">
      <c r="B108" s="188"/>
      <c r="C108" s="189"/>
      <c r="D108" s="189"/>
    </row>
    <row r="109" spans="2:4" s="173" customFormat="1">
      <c r="B109" s="188"/>
      <c r="C109" s="189"/>
      <c r="D109" s="189"/>
    </row>
    <row r="110" spans="2:4" s="173" customFormat="1">
      <c r="B110" s="188"/>
      <c r="C110" s="189"/>
      <c r="D110" s="189"/>
    </row>
    <row r="111" spans="2:4" s="173" customFormat="1">
      <c r="B111" s="188"/>
      <c r="C111" s="189"/>
      <c r="D111" s="189"/>
    </row>
    <row r="112" spans="2:4" s="173" customFormat="1">
      <c r="B112" s="188"/>
      <c r="C112" s="189"/>
      <c r="D112" s="189"/>
    </row>
    <row r="113" spans="2:4" s="173" customFormat="1">
      <c r="B113" s="188"/>
      <c r="C113" s="189"/>
      <c r="D113" s="189"/>
    </row>
    <row r="114" spans="2:4" s="173" customFormat="1">
      <c r="B114" s="188"/>
      <c r="C114" s="189"/>
      <c r="D114" s="189"/>
    </row>
    <row r="115" spans="2:4" s="173" customFormat="1">
      <c r="B115" s="188"/>
      <c r="C115" s="189"/>
      <c r="D115" s="189"/>
    </row>
    <row r="116" spans="2:4" s="173" customFormat="1">
      <c r="B116" s="188"/>
      <c r="C116" s="189"/>
      <c r="D116" s="189"/>
    </row>
    <row r="117" spans="2:4" s="173" customFormat="1">
      <c r="B117" s="188"/>
      <c r="C117" s="189"/>
      <c r="D117" s="189"/>
    </row>
    <row r="118" spans="2:4" s="173" customFormat="1">
      <c r="B118" s="188"/>
      <c r="C118" s="189"/>
      <c r="D118" s="189"/>
    </row>
    <row r="119" spans="2:4" s="173" customFormat="1">
      <c r="B119" s="188"/>
      <c r="C119" s="189"/>
      <c r="D119" s="189"/>
    </row>
    <row r="120" spans="2:4" s="173" customFormat="1">
      <c r="B120" s="188"/>
      <c r="C120" s="189"/>
      <c r="D120" s="189"/>
    </row>
    <row r="121" spans="2:4" s="173" customFormat="1">
      <c r="B121" s="188"/>
      <c r="C121" s="189"/>
      <c r="D121" s="189"/>
    </row>
    <row r="122" spans="2:4" s="173" customFormat="1">
      <c r="B122" s="188"/>
      <c r="C122" s="189"/>
      <c r="D122" s="189"/>
    </row>
    <row r="123" spans="2:4" s="173" customFormat="1">
      <c r="B123" s="188"/>
      <c r="C123" s="189"/>
      <c r="D123" s="189"/>
    </row>
    <row r="124" spans="2:4" s="173" customFormat="1">
      <c r="B124" s="188"/>
      <c r="C124" s="189"/>
      <c r="D124" s="189"/>
    </row>
    <row r="125" spans="2:4" s="173" customFormat="1">
      <c r="B125" s="188"/>
      <c r="C125" s="189"/>
      <c r="D125" s="189"/>
    </row>
    <row r="126" spans="2:4" s="173" customFormat="1">
      <c r="B126" s="188"/>
      <c r="C126" s="189"/>
      <c r="D126" s="189"/>
    </row>
    <row r="127" spans="2:4" s="173" customFormat="1">
      <c r="B127" s="188"/>
      <c r="C127" s="189"/>
      <c r="D127" s="189"/>
    </row>
    <row r="128" spans="2:4" s="173" customFormat="1">
      <c r="B128" s="188"/>
      <c r="C128" s="189"/>
      <c r="D128" s="189"/>
    </row>
    <row r="129" spans="2:4" s="173" customFormat="1">
      <c r="B129" s="188"/>
      <c r="C129" s="189"/>
      <c r="D129" s="189"/>
    </row>
    <row r="130" spans="2:4" s="173" customFormat="1">
      <c r="B130" s="188"/>
      <c r="C130" s="189"/>
      <c r="D130" s="189"/>
    </row>
    <row r="131" spans="2:4" s="173" customFormat="1">
      <c r="B131" s="188"/>
      <c r="C131" s="189"/>
      <c r="D131" s="189"/>
    </row>
    <row r="132" spans="2:4" s="173" customFormat="1">
      <c r="B132" s="188"/>
      <c r="C132" s="189"/>
      <c r="D132" s="189"/>
    </row>
    <row r="133" spans="2:4" s="173" customFormat="1">
      <c r="B133" s="188"/>
      <c r="C133" s="189"/>
      <c r="D133" s="189"/>
    </row>
    <row r="134" spans="2:4" s="173" customFormat="1">
      <c r="B134" s="188"/>
      <c r="C134" s="189"/>
      <c r="D134" s="189"/>
    </row>
    <row r="135" spans="2:4" s="173" customFormat="1">
      <c r="B135" s="188"/>
      <c r="C135" s="189"/>
      <c r="D135" s="189"/>
    </row>
    <row r="136" spans="2:4" s="173" customFormat="1">
      <c r="B136" s="188"/>
      <c r="C136" s="189"/>
      <c r="D136" s="189"/>
    </row>
    <row r="137" spans="2:4" s="173" customFormat="1">
      <c r="B137" s="188"/>
      <c r="C137" s="189"/>
      <c r="D137" s="189"/>
    </row>
    <row r="138" spans="2:4" s="173" customFormat="1">
      <c r="B138" s="188"/>
      <c r="C138" s="189"/>
      <c r="D138" s="189"/>
    </row>
    <row r="139" spans="2:4" s="173" customFormat="1">
      <c r="B139" s="188"/>
      <c r="C139" s="189"/>
      <c r="D139" s="189"/>
    </row>
    <row r="140" spans="2:4" s="173" customFormat="1">
      <c r="B140" s="188"/>
      <c r="C140" s="189"/>
      <c r="D140" s="189"/>
    </row>
    <row r="141" spans="2:4" s="173" customFormat="1">
      <c r="B141" s="188"/>
      <c r="C141" s="189"/>
      <c r="D141" s="189"/>
    </row>
    <row r="142" spans="2:4" s="173" customFormat="1">
      <c r="B142" s="188"/>
      <c r="C142" s="189"/>
      <c r="D142" s="189"/>
    </row>
    <row r="143" spans="2:4" s="173" customFormat="1">
      <c r="B143" s="188"/>
      <c r="C143" s="189"/>
      <c r="D143" s="189"/>
    </row>
    <row r="144" spans="2:4" s="173" customFormat="1">
      <c r="B144" s="188"/>
      <c r="C144" s="189"/>
      <c r="D144" s="189"/>
    </row>
    <row r="145" spans="2:4" s="173" customFormat="1">
      <c r="B145" s="188"/>
      <c r="C145" s="189"/>
      <c r="D145" s="189"/>
    </row>
    <row r="146" spans="2:4" s="173" customFormat="1">
      <c r="B146" s="188"/>
      <c r="C146" s="189"/>
      <c r="D146" s="189"/>
    </row>
    <row r="147" spans="2:4" s="173" customFormat="1">
      <c r="B147" s="188"/>
      <c r="C147" s="189"/>
      <c r="D147" s="189"/>
    </row>
    <row r="148" spans="2:4" s="173" customFormat="1">
      <c r="B148" s="188"/>
      <c r="C148" s="189"/>
      <c r="D148" s="189"/>
    </row>
    <row r="149" spans="2:4" s="173" customFormat="1">
      <c r="B149" s="188"/>
      <c r="C149" s="189"/>
      <c r="D149" s="189"/>
    </row>
    <row r="150" spans="2:4" s="173" customFormat="1">
      <c r="B150" s="188"/>
      <c r="C150" s="189"/>
      <c r="D150" s="189"/>
    </row>
    <row r="151" spans="2:4" s="173" customFormat="1">
      <c r="B151" s="188"/>
      <c r="C151" s="189"/>
      <c r="D151" s="189"/>
    </row>
    <row r="152" spans="2:4" s="173" customFormat="1">
      <c r="B152" s="188"/>
      <c r="C152" s="189"/>
      <c r="D152" s="189"/>
    </row>
    <row r="153" spans="2:4" s="173" customFormat="1">
      <c r="B153" s="188"/>
      <c r="C153" s="189"/>
      <c r="D153" s="189"/>
    </row>
    <row r="154" spans="2:4" s="173" customFormat="1">
      <c r="B154" s="188"/>
      <c r="C154" s="189"/>
      <c r="D154" s="189"/>
    </row>
    <row r="155" spans="2:4" s="173" customFormat="1">
      <c r="B155" s="188"/>
      <c r="C155" s="189"/>
      <c r="D155" s="189"/>
    </row>
    <row r="156" spans="2:4" s="173" customFormat="1">
      <c r="B156" s="188"/>
      <c r="C156" s="189"/>
      <c r="D156" s="189"/>
    </row>
    <row r="157" spans="2:4" s="173" customFormat="1">
      <c r="B157" s="188"/>
      <c r="C157" s="189"/>
      <c r="D157" s="189"/>
    </row>
    <row r="158" spans="2:4" s="173" customFormat="1">
      <c r="B158" s="188"/>
      <c r="C158" s="189"/>
      <c r="D158" s="189"/>
    </row>
    <row r="159" spans="2:4" s="173" customFormat="1">
      <c r="B159" s="188"/>
      <c r="C159" s="189"/>
      <c r="D159" s="189"/>
    </row>
    <row r="160" spans="2:4" s="173" customFormat="1">
      <c r="B160" s="188"/>
      <c r="C160" s="189"/>
      <c r="D160" s="189"/>
    </row>
    <row r="161" spans="2:4" s="173" customFormat="1">
      <c r="B161" s="188"/>
      <c r="C161" s="189"/>
      <c r="D161" s="189"/>
    </row>
    <row r="162" spans="2:4" s="173" customFormat="1">
      <c r="B162" s="188"/>
      <c r="C162" s="189"/>
      <c r="D162" s="189"/>
    </row>
    <row r="163" spans="2:4" s="173" customFormat="1">
      <c r="B163" s="188"/>
      <c r="C163" s="189"/>
      <c r="D163" s="189"/>
    </row>
    <row r="164" spans="2:4" s="173" customFormat="1">
      <c r="B164" s="188"/>
      <c r="C164" s="189"/>
      <c r="D164" s="189"/>
    </row>
    <row r="165" spans="2:4" s="173" customFormat="1">
      <c r="B165" s="188"/>
      <c r="C165" s="189"/>
      <c r="D165" s="189"/>
    </row>
    <row r="166" spans="2:4" s="173" customFormat="1">
      <c r="B166" s="188"/>
      <c r="C166" s="189"/>
      <c r="D166" s="189"/>
    </row>
    <row r="167" spans="2:4" s="173" customFormat="1">
      <c r="B167" s="188"/>
      <c r="C167" s="189"/>
      <c r="D167" s="189"/>
    </row>
    <row r="168" spans="2:4" s="173" customFormat="1">
      <c r="B168" s="188"/>
      <c r="C168" s="189"/>
      <c r="D168" s="189"/>
    </row>
    <row r="169" spans="2:4" s="173" customFormat="1">
      <c r="B169" s="188"/>
      <c r="C169" s="189"/>
      <c r="D169" s="189"/>
    </row>
    <row r="170" spans="2:4" s="173" customFormat="1">
      <c r="B170" s="188"/>
      <c r="C170" s="189"/>
      <c r="D170" s="189"/>
    </row>
    <row r="171" spans="2:4" s="173" customFormat="1">
      <c r="B171" s="188"/>
      <c r="C171" s="189"/>
      <c r="D171" s="189"/>
    </row>
    <row r="172" spans="2:4" s="173" customFormat="1">
      <c r="B172" s="188"/>
      <c r="C172" s="189"/>
      <c r="D172" s="189"/>
    </row>
    <row r="173" spans="2:4" s="173" customFormat="1">
      <c r="B173" s="188"/>
      <c r="C173" s="189"/>
      <c r="D173" s="189"/>
    </row>
    <row r="174" spans="2:4" s="173" customFormat="1">
      <c r="B174" s="188"/>
      <c r="C174" s="189"/>
      <c r="D174" s="189"/>
    </row>
    <row r="175" spans="2:4" s="173" customFormat="1">
      <c r="B175" s="188"/>
      <c r="C175" s="189"/>
      <c r="D175" s="189"/>
    </row>
    <row r="176" spans="2:4" s="173" customFormat="1">
      <c r="B176" s="188"/>
      <c r="C176" s="189"/>
      <c r="D176" s="189"/>
    </row>
    <row r="177" spans="2:4" s="173" customFormat="1">
      <c r="B177" s="188"/>
      <c r="C177" s="189"/>
      <c r="D177" s="189"/>
    </row>
    <row r="178" spans="2:4" s="173" customFormat="1">
      <c r="B178" s="188"/>
      <c r="C178" s="189"/>
      <c r="D178" s="189"/>
    </row>
    <row r="179" spans="2:4" s="173" customFormat="1">
      <c r="B179" s="188"/>
      <c r="C179" s="189"/>
      <c r="D179" s="189"/>
    </row>
    <row r="180" spans="2:4" s="173" customFormat="1">
      <c r="B180" s="188"/>
      <c r="C180" s="189"/>
      <c r="D180" s="189"/>
    </row>
    <row r="181" spans="2:4" s="173" customFormat="1">
      <c r="B181" s="188"/>
      <c r="C181" s="189"/>
      <c r="D181" s="189"/>
    </row>
    <row r="182" spans="2:4" s="173" customFormat="1">
      <c r="B182" s="188"/>
      <c r="C182" s="189"/>
      <c r="D182" s="189"/>
    </row>
    <row r="183" spans="2:4" s="173" customFormat="1">
      <c r="B183" s="188"/>
      <c r="C183" s="189"/>
      <c r="D183" s="189"/>
    </row>
    <row r="184" spans="2:4" s="173" customFormat="1">
      <c r="B184" s="188"/>
      <c r="C184" s="189"/>
      <c r="D184" s="189"/>
    </row>
    <row r="185" spans="2:4" s="173" customFormat="1">
      <c r="B185" s="188"/>
      <c r="C185" s="189"/>
      <c r="D185" s="189"/>
    </row>
    <row r="186" spans="2:4" s="173" customFormat="1">
      <c r="B186" s="188"/>
      <c r="C186" s="189"/>
      <c r="D186" s="189"/>
    </row>
    <row r="187" spans="2:4" s="173" customFormat="1">
      <c r="B187" s="188"/>
      <c r="C187" s="189"/>
      <c r="D187" s="189"/>
    </row>
    <row r="188" spans="2:4" s="173" customFormat="1">
      <c r="B188" s="188"/>
      <c r="C188" s="189"/>
      <c r="D188" s="189"/>
    </row>
    <row r="189" spans="2:4" s="173" customFormat="1">
      <c r="B189" s="188"/>
      <c r="C189" s="189"/>
      <c r="D189" s="189"/>
    </row>
    <row r="190" spans="2:4" s="173" customFormat="1">
      <c r="B190" s="188"/>
      <c r="C190" s="189"/>
      <c r="D190" s="189"/>
    </row>
    <row r="191" spans="2:4" s="173" customFormat="1">
      <c r="B191" s="188"/>
      <c r="C191" s="189"/>
      <c r="D191" s="189"/>
    </row>
    <row r="192" spans="2:4" s="173" customFormat="1">
      <c r="B192" s="188"/>
      <c r="C192" s="189"/>
      <c r="D192" s="189"/>
    </row>
    <row r="193" spans="2:4" s="173" customFormat="1">
      <c r="B193" s="188"/>
      <c r="C193" s="189"/>
      <c r="D193" s="189"/>
    </row>
    <row r="194" spans="2:4" s="173" customFormat="1">
      <c r="B194" s="188"/>
      <c r="C194" s="189"/>
      <c r="D194" s="189"/>
    </row>
    <row r="195" spans="2:4" s="173" customFormat="1">
      <c r="B195" s="188"/>
      <c r="C195" s="189"/>
      <c r="D195" s="189"/>
    </row>
    <row r="196" spans="2:4" s="173" customFormat="1">
      <c r="B196" s="188"/>
      <c r="C196" s="189"/>
      <c r="D196" s="189"/>
    </row>
    <row r="197" spans="2:4" s="173" customFormat="1">
      <c r="B197" s="188"/>
      <c r="C197" s="189"/>
      <c r="D197" s="189"/>
    </row>
    <row r="198" spans="2:4" s="173" customFormat="1">
      <c r="B198" s="188"/>
      <c r="C198" s="189"/>
      <c r="D198" s="189"/>
    </row>
    <row r="199" spans="2:4" s="173" customFormat="1">
      <c r="B199" s="188"/>
      <c r="C199" s="189"/>
      <c r="D199" s="189"/>
    </row>
    <row r="200" spans="2:4" s="173" customFormat="1">
      <c r="B200" s="188"/>
      <c r="C200" s="189"/>
      <c r="D200" s="189"/>
    </row>
    <row r="201" spans="2:4" s="173" customFormat="1">
      <c r="B201" s="188"/>
      <c r="C201" s="189"/>
      <c r="D201" s="189"/>
    </row>
    <row r="202" spans="2:4" s="173" customFormat="1">
      <c r="B202" s="188"/>
      <c r="C202" s="189"/>
      <c r="D202" s="189"/>
    </row>
    <row r="203" spans="2:4" s="173" customFormat="1">
      <c r="B203" s="188"/>
      <c r="C203" s="189"/>
      <c r="D203" s="189"/>
    </row>
    <row r="204" spans="2:4" s="173" customFormat="1">
      <c r="B204" s="188"/>
      <c r="C204" s="189"/>
      <c r="D204" s="189"/>
    </row>
    <row r="205" spans="2:4" s="173" customFormat="1">
      <c r="B205" s="188"/>
      <c r="C205" s="189"/>
      <c r="D205" s="189"/>
    </row>
    <row r="206" spans="2:4" s="173" customFormat="1">
      <c r="B206" s="188"/>
      <c r="C206" s="189"/>
      <c r="D206" s="189"/>
    </row>
    <row r="207" spans="2:4" s="173" customFormat="1">
      <c r="B207" s="188"/>
      <c r="C207" s="189"/>
      <c r="D207" s="189"/>
    </row>
    <row r="208" spans="2:4" s="173" customFormat="1">
      <c r="B208" s="188"/>
      <c r="C208" s="189"/>
      <c r="D208" s="189"/>
    </row>
    <row r="209" spans="2:4" s="173" customFormat="1">
      <c r="B209" s="188"/>
      <c r="C209" s="189"/>
      <c r="D209" s="189"/>
    </row>
    <row r="210" spans="2:4" s="173" customFormat="1">
      <c r="B210" s="188"/>
      <c r="C210" s="189"/>
      <c r="D210" s="189"/>
    </row>
    <row r="211" spans="2:4" s="173" customFormat="1">
      <c r="B211" s="188"/>
      <c r="C211" s="189"/>
      <c r="D211" s="189"/>
    </row>
    <row r="212" spans="2:4" s="173" customFormat="1">
      <c r="B212" s="188"/>
      <c r="C212" s="189"/>
      <c r="D212" s="189"/>
    </row>
    <row r="213" spans="2:4" s="173" customFormat="1">
      <c r="B213" s="188"/>
      <c r="C213" s="189"/>
      <c r="D213" s="189"/>
    </row>
    <row r="214" spans="2:4" s="173" customFormat="1">
      <c r="B214" s="188"/>
      <c r="C214" s="189"/>
      <c r="D214" s="189"/>
    </row>
    <row r="215" spans="2:4" s="173" customFormat="1">
      <c r="B215" s="188"/>
      <c r="C215" s="189"/>
      <c r="D215" s="189"/>
    </row>
    <row r="216" spans="2:4" s="173" customFormat="1">
      <c r="B216" s="188"/>
      <c r="C216" s="189"/>
      <c r="D216" s="189"/>
    </row>
    <row r="217" spans="2:4" s="173" customFormat="1">
      <c r="B217" s="188"/>
      <c r="C217" s="189"/>
      <c r="D217" s="189"/>
    </row>
    <row r="218" spans="2:4" s="173" customFormat="1">
      <c r="B218" s="188"/>
      <c r="C218" s="189"/>
      <c r="D218" s="189"/>
    </row>
    <row r="219" spans="2:4" s="173" customFormat="1">
      <c r="B219" s="188"/>
      <c r="C219" s="189"/>
      <c r="D219" s="189"/>
    </row>
    <row r="220" spans="2:4" s="173" customFormat="1">
      <c r="B220" s="188"/>
      <c r="C220" s="189"/>
      <c r="D220" s="189"/>
    </row>
    <row r="221" spans="2:4" s="173" customFormat="1">
      <c r="B221" s="188"/>
      <c r="C221" s="189"/>
      <c r="D221" s="189"/>
    </row>
    <row r="222" spans="2:4" s="173" customFormat="1">
      <c r="B222" s="188"/>
      <c r="C222" s="189"/>
      <c r="D222" s="189"/>
    </row>
    <row r="223" spans="2:4" s="173" customFormat="1">
      <c r="B223" s="188"/>
      <c r="C223" s="189"/>
      <c r="D223" s="189"/>
    </row>
    <row r="224" spans="2:4" s="173" customFormat="1">
      <c r="B224" s="188"/>
      <c r="C224" s="189"/>
      <c r="D224" s="189"/>
    </row>
    <row r="225" spans="2:4" s="173" customFormat="1">
      <c r="B225" s="188"/>
      <c r="C225" s="189"/>
      <c r="D225" s="189"/>
    </row>
    <row r="226" spans="2:4" s="173" customFormat="1">
      <c r="B226" s="188"/>
      <c r="C226" s="189"/>
      <c r="D226" s="189"/>
    </row>
    <row r="227" spans="2:4" s="173" customFormat="1">
      <c r="B227" s="188"/>
      <c r="C227" s="189"/>
      <c r="D227" s="189"/>
    </row>
    <row r="228" spans="2:4" s="173" customFormat="1">
      <c r="B228" s="188"/>
      <c r="C228" s="189"/>
      <c r="D228" s="189"/>
    </row>
    <row r="229" spans="2:4" s="173" customFormat="1">
      <c r="B229" s="188"/>
      <c r="C229" s="189"/>
      <c r="D229" s="189"/>
    </row>
    <row r="230" spans="2:4" s="173" customFormat="1">
      <c r="B230" s="188"/>
      <c r="C230" s="189"/>
      <c r="D230" s="189"/>
    </row>
    <row r="231" spans="2:4" s="173" customFormat="1">
      <c r="B231" s="188"/>
      <c r="C231" s="189"/>
      <c r="D231" s="189"/>
    </row>
    <row r="232" spans="2:4" s="173" customFormat="1">
      <c r="B232" s="188"/>
      <c r="C232" s="189"/>
      <c r="D232" s="189"/>
    </row>
    <row r="233" spans="2:4" s="173" customFormat="1">
      <c r="B233" s="188"/>
      <c r="C233" s="189"/>
      <c r="D233" s="189"/>
    </row>
    <row r="234" spans="2:4" s="173" customFormat="1">
      <c r="B234" s="188"/>
      <c r="C234" s="189"/>
      <c r="D234" s="189"/>
    </row>
    <row r="235" spans="2:4" s="173" customFormat="1">
      <c r="B235" s="188"/>
      <c r="C235" s="189"/>
      <c r="D235" s="189"/>
    </row>
    <row r="236" spans="2:4" s="173" customFormat="1">
      <c r="B236" s="188"/>
      <c r="C236" s="189"/>
      <c r="D236" s="189"/>
    </row>
    <row r="237" spans="2:4" s="173" customFormat="1">
      <c r="B237" s="188"/>
      <c r="C237" s="189"/>
      <c r="D237" s="189"/>
    </row>
    <row r="238" spans="2:4" s="173" customFormat="1">
      <c r="B238" s="188"/>
      <c r="C238" s="189"/>
      <c r="D238" s="189"/>
    </row>
    <row r="239" spans="2:4" s="173" customFormat="1">
      <c r="B239" s="188"/>
      <c r="C239" s="189"/>
      <c r="D239" s="189"/>
    </row>
    <row r="240" spans="2:4" s="173" customFormat="1">
      <c r="B240" s="188"/>
      <c r="C240" s="189"/>
      <c r="D240" s="189"/>
    </row>
    <row r="241" spans="2:4" s="173" customFormat="1">
      <c r="B241" s="188"/>
      <c r="C241" s="189"/>
      <c r="D241" s="189"/>
    </row>
    <row r="242" spans="2:4" s="173" customFormat="1">
      <c r="B242" s="188"/>
      <c r="C242" s="189"/>
      <c r="D242" s="189"/>
    </row>
    <row r="243" spans="2:4" s="173" customFormat="1">
      <c r="B243" s="188"/>
      <c r="C243" s="189"/>
      <c r="D243" s="189"/>
    </row>
    <row r="244" spans="2:4" s="173" customFormat="1">
      <c r="B244" s="188"/>
      <c r="C244" s="189"/>
      <c r="D244" s="189"/>
    </row>
    <row r="245" spans="2:4" s="173" customFormat="1">
      <c r="B245" s="188"/>
      <c r="C245" s="189"/>
      <c r="D245" s="189"/>
    </row>
    <row r="246" spans="2:4" s="173" customFormat="1">
      <c r="B246" s="188"/>
      <c r="C246" s="189"/>
      <c r="D246" s="189"/>
    </row>
    <row r="247" spans="2:4" s="173" customFormat="1">
      <c r="B247" s="188"/>
      <c r="C247" s="189"/>
      <c r="D247" s="189"/>
    </row>
    <row r="248" spans="2:4" s="173" customFormat="1">
      <c r="B248" s="188"/>
      <c r="C248" s="189"/>
      <c r="D248" s="189"/>
    </row>
    <row r="249" spans="2:4" s="173" customFormat="1">
      <c r="B249" s="188"/>
      <c r="C249" s="189"/>
      <c r="D249" s="189"/>
    </row>
    <row r="250" spans="2:4" s="173" customFormat="1">
      <c r="B250" s="188"/>
      <c r="C250" s="189"/>
      <c r="D250" s="189"/>
    </row>
    <row r="251" spans="2:4" s="173" customFormat="1">
      <c r="B251" s="188"/>
      <c r="C251" s="189"/>
      <c r="D251" s="189"/>
    </row>
    <row r="252" spans="2:4" s="173" customFormat="1">
      <c r="B252" s="188"/>
      <c r="C252" s="189"/>
      <c r="D252" s="189"/>
    </row>
    <row r="253" spans="2:4" s="173" customFormat="1">
      <c r="B253" s="188"/>
      <c r="C253" s="189"/>
      <c r="D253" s="189"/>
    </row>
    <row r="254" spans="2:4" s="173" customFormat="1">
      <c r="B254" s="188"/>
      <c r="C254" s="189"/>
      <c r="D254" s="189"/>
    </row>
    <row r="255" spans="2:4" s="173" customFormat="1">
      <c r="B255" s="188"/>
      <c r="C255" s="189"/>
      <c r="D255" s="189"/>
    </row>
    <row r="256" spans="2:4" s="173" customFormat="1">
      <c r="B256" s="188"/>
      <c r="C256" s="189"/>
      <c r="D256" s="189"/>
    </row>
    <row r="257" spans="2:4" s="173" customFormat="1">
      <c r="B257" s="188"/>
      <c r="C257" s="189"/>
      <c r="D257" s="189"/>
    </row>
    <row r="258" spans="2:4" s="173" customFormat="1">
      <c r="B258" s="188"/>
      <c r="C258" s="189"/>
      <c r="D258" s="189"/>
    </row>
    <row r="259" spans="2:4" s="173" customFormat="1">
      <c r="B259" s="188"/>
      <c r="C259" s="189"/>
      <c r="D259" s="189"/>
    </row>
    <row r="260" spans="2:4" s="173" customFormat="1">
      <c r="B260" s="188"/>
      <c r="C260" s="189"/>
      <c r="D260" s="189"/>
    </row>
    <row r="261" spans="2:4" s="173" customFormat="1">
      <c r="B261" s="188"/>
      <c r="C261" s="189"/>
      <c r="D261" s="189"/>
    </row>
    <row r="262" spans="2:4" s="173" customFormat="1">
      <c r="B262" s="188"/>
      <c r="C262" s="189"/>
      <c r="D262" s="189"/>
    </row>
    <row r="263" spans="2:4" s="173" customFormat="1">
      <c r="B263" s="188"/>
      <c r="C263" s="189"/>
      <c r="D263" s="189"/>
    </row>
    <row r="264" spans="2:4" s="173" customFormat="1">
      <c r="B264" s="188"/>
      <c r="C264" s="189"/>
      <c r="D264" s="189"/>
    </row>
    <row r="265" spans="2:4" s="173" customFormat="1">
      <c r="B265" s="188"/>
      <c r="C265" s="189"/>
      <c r="D265" s="189"/>
    </row>
    <row r="266" spans="2:4" s="173" customFormat="1">
      <c r="B266" s="188"/>
      <c r="C266" s="189"/>
      <c r="D266" s="189"/>
    </row>
    <row r="267" spans="2:4" s="173" customFormat="1">
      <c r="B267" s="188"/>
      <c r="C267" s="189"/>
      <c r="D267" s="189"/>
    </row>
    <row r="268" spans="2:4" s="173" customFormat="1">
      <c r="B268" s="188"/>
      <c r="C268" s="189"/>
      <c r="D268" s="189"/>
    </row>
    <row r="269" spans="2:4" s="173" customFormat="1">
      <c r="B269" s="188"/>
      <c r="C269" s="189"/>
      <c r="D269" s="189"/>
    </row>
    <row r="270" spans="2:4" s="173" customFormat="1">
      <c r="B270" s="188"/>
      <c r="C270" s="189"/>
      <c r="D270" s="189"/>
    </row>
    <row r="271" spans="2:4" s="173" customFormat="1">
      <c r="B271" s="188"/>
      <c r="C271" s="189"/>
      <c r="D271" s="189"/>
    </row>
    <row r="272" spans="2:4" s="173" customFormat="1">
      <c r="B272" s="188"/>
      <c r="C272" s="189"/>
      <c r="D272" s="189"/>
    </row>
    <row r="273" spans="2:4" s="173" customFormat="1">
      <c r="B273" s="188"/>
      <c r="C273" s="189"/>
      <c r="D273" s="189"/>
    </row>
    <row r="274" spans="2:4" s="173" customFormat="1">
      <c r="B274" s="188"/>
      <c r="C274" s="189"/>
      <c r="D274" s="189"/>
    </row>
    <row r="275" spans="2:4" s="173" customFormat="1">
      <c r="B275" s="188"/>
      <c r="C275" s="189"/>
      <c r="D275" s="189"/>
    </row>
    <row r="276" spans="2:4" s="173" customFormat="1">
      <c r="B276" s="188"/>
      <c r="C276" s="189"/>
      <c r="D276" s="189"/>
    </row>
    <row r="277" spans="2:4" s="173" customFormat="1">
      <c r="B277" s="188"/>
      <c r="C277" s="189"/>
      <c r="D277" s="189"/>
    </row>
    <row r="278" spans="2:4" s="173" customFormat="1">
      <c r="B278" s="188"/>
      <c r="C278" s="189"/>
      <c r="D278" s="189"/>
    </row>
    <row r="279" spans="2:4" s="173" customFormat="1">
      <c r="B279" s="188"/>
      <c r="C279" s="189"/>
      <c r="D279" s="189"/>
    </row>
    <row r="280" spans="2:4" s="173" customFormat="1">
      <c r="B280" s="188"/>
      <c r="C280" s="189"/>
      <c r="D280" s="189"/>
    </row>
    <row r="281" spans="2:4" s="173" customFormat="1">
      <c r="B281" s="188"/>
      <c r="C281" s="189"/>
      <c r="D281" s="189"/>
    </row>
    <row r="282" spans="2:4" s="173" customFormat="1">
      <c r="B282" s="188"/>
      <c r="C282" s="189"/>
      <c r="D282" s="189"/>
    </row>
    <row r="283" spans="2:4" s="173" customFormat="1">
      <c r="B283" s="188"/>
      <c r="C283" s="189"/>
      <c r="D283" s="189"/>
    </row>
    <row r="284" spans="2:4" s="173" customFormat="1">
      <c r="B284" s="188"/>
      <c r="C284" s="189"/>
      <c r="D284" s="189"/>
    </row>
    <row r="285" spans="2:4" s="173" customFormat="1">
      <c r="B285" s="188"/>
      <c r="C285" s="189"/>
      <c r="D285" s="189"/>
    </row>
    <row r="286" spans="2:4" s="173" customFormat="1">
      <c r="B286" s="188"/>
      <c r="C286" s="189"/>
      <c r="D286" s="189"/>
    </row>
    <row r="287" spans="2:4" s="173" customFormat="1">
      <c r="B287" s="188"/>
      <c r="C287" s="189"/>
      <c r="D287" s="189"/>
    </row>
    <row r="288" spans="2:4" s="173" customFormat="1">
      <c r="B288" s="188"/>
      <c r="C288" s="189"/>
      <c r="D288" s="189"/>
    </row>
    <row r="289" spans="2:4" s="173" customFormat="1">
      <c r="B289" s="188"/>
      <c r="C289" s="189"/>
      <c r="D289" s="189"/>
    </row>
    <row r="290" spans="2:4" s="173" customFormat="1">
      <c r="B290" s="188"/>
      <c r="C290" s="189"/>
      <c r="D290" s="189"/>
    </row>
    <row r="291" spans="2:4" s="173" customFormat="1">
      <c r="B291" s="188"/>
      <c r="C291" s="189"/>
      <c r="D291" s="189"/>
    </row>
    <row r="292" spans="2:4" s="173" customFormat="1">
      <c r="B292" s="188"/>
      <c r="C292" s="189"/>
      <c r="D292" s="189"/>
    </row>
    <row r="293" spans="2:4" s="173" customFormat="1">
      <c r="B293" s="188"/>
      <c r="C293" s="189"/>
      <c r="D293" s="189"/>
    </row>
    <row r="294" spans="2:4" s="173" customFormat="1">
      <c r="B294" s="188"/>
      <c r="C294" s="189"/>
      <c r="D294" s="189"/>
    </row>
    <row r="295" spans="2:4" s="173" customFormat="1">
      <c r="B295" s="188"/>
      <c r="C295" s="189"/>
      <c r="D295" s="189"/>
    </row>
    <row r="296" spans="2:4" s="173" customFormat="1">
      <c r="B296" s="188"/>
      <c r="C296" s="189"/>
      <c r="D296" s="189"/>
    </row>
    <row r="297" spans="2:4" s="173" customFormat="1">
      <c r="B297" s="188"/>
      <c r="C297" s="189"/>
      <c r="D297" s="189"/>
    </row>
    <row r="298" spans="2:4" s="173" customFormat="1">
      <c r="B298" s="188"/>
      <c r="C298" s="189"/>
      <c r="D298" s="189"/>
    </row>
    <row r="299" spans="2:4" s="173" customFormat="1">
      <c r="B299" s="188"/>
      <c r="C299" s="189"/>
      <c r="D299" s="189"/>
    </row>
    <row r="300" spans="2:4" s="173" customFormat="1">
      <c r="B300" s="188"/>
      <c r="C300" s="189"/>
      <c r="D300" s="189"/>
    </row>
    <row r="301" spans="2:4" s="173" customFormat="1">
      <c r="B301" s="188"/>
      <c r="C301" s="189"/>
      <c r="D301" s="189"/>
    </row>
    <row r="302" spans="2:4" s="173" customFormat="1">
      <c r="B302" s="188"/>
      <c r="C302" s="189"/>
      <c r="D302" s="189"/>
    </row>
    <row r="303" spans="2:4" s="173" customFormat="1">
      <c r="B303" s="188"/>
      <c r="C303" s="189"/>
      <c r="D303" s="189"/>
    </row>
    <row r="304" spans="2:4" s="173" customFormat="1">
      <c r="B304" s="188"/>
      <c r="C304" s="189"/>
      <c r="D304" s="189"/>
    </row>
    <row r="305" spans="2:4" s="173" customFormat="1">
      <c r="B305" s="188"/>
      <c r="C305" s="189"/>
      <c r="D305" s="189"/>
    </row>
    <row r="306" spans="2:4" s="173" customFormat="1">
      <c r="B306" s="188"/>
      <c r="C306" s="189"/>
      <c r="D306" s="189"/>
    </row>
    <row r="307" spans="2:4" s="173" customFormat="1">
      <c r="B307" s="188"/>
      <c r="C307" s="189"/>
      <c r="D307" s="189"/>
    </row>
    <row r="308" spans="2:4" s="173" customFormat="1">
      <c r="B308" s="188"/>
      <c r="C308" s="189"/>
      <c r="D308" s="189"/>
    </row>
    <row r="309" spans="2:4" s="173" customFormat="1">
      <c r="B309" s="188"/>
      <c r="C309" s="189"/>
      <c r="D309" s="189"/>
    </row>
    <row r="310" spans="2:4" s="173" customFormat="1">
      <c r="B310" s="188"/>
      <c r="C310" s="189"/>
      <c r="D310" s="189"/>
    </row>
    <row r="311" spans="2:4" s="173" customFormat="1">
      <c r="B311" s="188"/>
      <c r="C311" s="189"/>
      <c r="D311" s="189"/>
    </row>
    <row r="312" spans="2:4" s="173" customFormat="1">
      <c r="B312" s="188"/>
      <c r="C312" s="189"/>
      <c r="D312" s="189"/>
    </row>
    <row r="313" spans="2:4" s="173" customFormat="1">
      <c r="B313" s="188"/>
      <c r="C313" s="189"/>
      <c r="D313" s="189"/>
    </row>
    <row r="314" spans="2:4" s="173" customFormat="1">
      <c r="B314" s="188"/>
      <c r="C314" s="189"/>
      <c r="D314" s="189"/>
    </row>
    <row r="315" spans="2:4" s="173" customFormat="1">
      <c r="B315" s="188"/>
      <c r="C315" s="189"/>
      <c r="D315" s="189"/>
    </row>
    <row r="316" spans="2:4" s="173" customFormat="1">
      <c r="B316" s="188"/>
      <c r="C316" s="189"/>
      <c r="D316" s="189"/>
    </row>
    <row r="317" spans="2:4" s="173" customFormat="1">
      <c r="B317" s="188"/>
      <c r="C317" s="189"/>
      <c r="D317" s="189"/>
    </row>
    <row r="318" spans="2:4" s="173" customFormat="1">
      <c r="B318" s="188"/>
      <c r="C318" s="189"/>
      <c r="D318" s="189"/>
    </row>
    <row r="319" spans="2:4" s="173" customFormat="1">
      <c r="B319" s="188"/>
      <c r="C319" s="189"/>
      <c r="D319" s="189"/>
    </row>
    <row r="320" spans="2:4" s="173" customFormat="1">
      <c r="B320" s="188"/>
      <c r="C320" s="189"/>
      <c r="D320" s="189"/>
    </row>
    <row r="321" spans="2:4" s="173" customFormat="1">
      <c r="B321" s="188"/>
      <c r="C321" s="189"/>
      <c r="D321" s="189"/>
    </row>
    <row r="322" spans="2:4" s="173" customFormat="1">
      <c r="B322" s="188"/>
      <c r="C322" s="189"/>
      <c r="D322" s="189"/>
    </row>
    <row r="323" spans="2:4" s="173" customFormat="1">
      <c r="B323" s="188"/>
      <c r="C323" s="189"/>
      <c r="D323" s="189"/>
    </row>
    <row r="324" spans="2:4" s="173" customFormat="1">
      <c r="B324" s="188"/>
      <c r="C324" s="189"/>
      <c r="D324" s="189"/>
    </row>
    <row r="325" spans="2:4" s="173" customFormat="1">
      <c r="B325" s="188"/>
      <c r="C325" s="189"/>
      <c r="D325" s="189"/>
    </row>
    <row r="326" spans="2:4" s="173" customFormat="1">
      <c r="B326" s="188"/>
      <c r="C326" s="189"/>
      <c r="D326" s="189"/>
    </row>
    <row r="327" spans="2:4" s="173" customFormat="1">
      <c r="B327" s="188"/>
      <c r="C327" s="189"/>
      <c r="D327" s="189"/>
    </row>
    <row r="328" spans="2:4" s="173" customFormat="1">
      <c r="B328" s="188"/>
      <c r="C328" s="189"/>
      <c r="D328" s="189"/>
    </row>
    <row r="329" spans="2:4" s="173" customFormat="1">
      <c r="B329" s="188"/>
      <c r="C329" s="189"/>
      <c r="D329" s="189"/>
    </row>
    <row r="330" spans="2:4" s="173" customFormat="1">
      <c r="B330" s="188"/>
      <c r="C330" s="189"/>
      <c r="D330" s="189"/>
    </row>
    <row r="331" spans="2:4" s="173" customFormat="1">
      <c r="B331" s="188"/>
      <c r="C331" s="189"/>
      <c r="D331" s="189"/>
    </row>
    <row r="332" spans="2:4" s="173" customFormat="1">
      <c r="B332" s="188"/>
      <c r="C332" s="189"/>
      <c r="D332" s="189"/>
    </row>
    <row r="333" spans="2:4" s="173" customFormat="1">
      <c r="B333" s="188"/>
      <c r="C333" s="189"/>
      <c r="D333" s="189"/>
    </row>
    <row r="334" spans="2:4" s="173" customFormat="1">
      <c r="B334" s="188"/>
      <c r="C334" s="189"/>
      <c r="D334" s="189"/>
    </row>
    <row r="335" spans="2:4" s="173" customFormat="1">
      <c r="B335" s="188"/>
      <c r="C335" s="189"/>
      <c r="D335" s="189"/>
    </row>
    <row r="336" spans="2:4" s="173" customFormat="1">
      <c r="B336" s="188"/>
      <c r="C336" s="189"/>
      <c r="D336" s="189"/>
    </row>
    <row r="337" spans="2:4" s="173" customFormat="1">
      <c r="B337" s="188"/>
      <c r="C337" s="189"/>
      <c r="D337" s="189"/>
    </row>
    <row r="338" spans="2:4" s="173" customFormat="1">
      <c r="B338" s="188"/>
      <c r="C338" s="189"/>
      <c r="D338" s="189"/>
    </row>
    <row r="339" spans="2:4" s="173" customFormat="1">
      <c r="B339" s="188"/>
      <c r="C339" s="189"/>
      <c r="D339" s="189"/>
    </row>
    <row r="340" spans="2:4" s="173" customFormat="1">
      <c r="B340" s="188"/>
      <c r="C340" s="189"/>
      <c r="D340" s="189"/>
    </row>
    <row r="341" spans="2:4" s="173" customFormat="1">
      <c r="B341" s="188"/>
      <c r="C341" s="189"/>
      <c r="D341" s="189"/>
    </row>
    <row r="342" spans="2:4" s="173" customFormat="1">
      <c r="B342" s="188"/>
      <c r="C342" s="189"/>
      <c r="D342" s="189"/>
    </row>
    <row r="343" spans="2:4" s="173" customFormat="1">
      <c r="B343" s="188"/>
      <c r="C343" s="189"/>
      <c r="D343" s="189"/>
    </row>
    <row r="344" spans="2:4" s="173" customFormat="1">
      <c r="B344" s="188"/>
      <c r="C344" s="189"/>
      <c r="D344" s="189"/>
    </row>
    <row r="345" spans="2:4" s="173" customFormat="1">
      <c r="B345" s="188"/>
      <c r="C345" s="189"/>
      <c r="D345" s="189"/>
    </row>
    <row r="346" spans="2:4" s="173" customFormat="1">
      <c r="B346" s="188"/>
      <c r="C346" s="189"/>
      <c r="D346" s="189"/>
    </row>
    <row r="347" spans="2:4" s="173" customFormat="1">
      <c r="B347" s="188"/>
      <c r="C347" s="189"/>
      <c r="D347" s="189"/>
    </row>
    <row r="348" spans="2:4" s="173" customFormat="1">
      <c r="B348" s="188"/>
      <c r="C348" s="189"/>
      <c r="D348" s="189"/>
    </row>
    <row r="349" spans="2:4" s="173" customFormat="1">
      <c r="B349" s="188"/>
      <c r="C349" s="189"/>
      <c r="D349" s="189"/>
    </row>
    <row r="350" spans="2:4" s="173" customFormat="1">
      <c r="B350" s="188"/>
      <c r="C350" s="189"/>
      <c r="D350" s="189"/>
    </row>
    <row r="351" spans="2:4" s="173" customFormat="1">
      <c r="B351" s="188"/>
      <c r="C351" s="189"/>
      <c r="D351" s="189"/>
    </row>
    <row r="352" spans="2:4" s="173" customFormat="1">
      <c r="B352" s="188"/>
      <c r="C352" s="189"/>
      <c r="D352" s="189"/>
    </row>
    <row r="353" spans="2:4" s="173" customFormat="1">
      <c r="B353" s="188"/>
      <c r="C353" s="189"/>
      <c r="D353" s="189"/>
    </row>
    <row r="354" spans="2:4" s="173" customFormat="1">
      <c r="B354" s="188"/>
      <c r="C354" s="189"/>
      <c r="D354" s="189"/>
    </row>
    <row r="355" spans="2:4" s="173" customFormat="1">
      <c r="B355" s="188"/>
      <c r="C355" s="189"/>
      <c r="D355" s="189"/>
    </row>
    <row r="356" spans="2:4" s="173" customFormat="1">
      <c r="B356" s="188"/>
      <c r="C356" s="189"/>
      <c r="D356" s="189"/>
    </row>
    <row r="357" spans="2:4" s="173" customFormat="1">
      <c r="B357" s="188"/>
      <c r="C357" s="189"/>
      <c r="D357" s="189"/>
    </row>
    <row r="358" spans="2:4" s="173" customFormat="1">
      <c r="B358" s="188"/>
      <c r="C358" s="189"/>
      <c r="D358" s="189"/>
    </row>
    <row r="359" spans="2:4" s="173" customFormat="1">
      <c r="B359" s="188"/>
      <c r="C359" s="189"/>
      <c r="D359" s="189"/>
    </row>
    <row r="360" spans="2:4" s="173" customFormat="1">
      <c r="B360" s="188"/>
      <c r="C360" s="189"/>
      <c r="D360" s="189"/>
    </row>
    <row r="361" spans="2:4" s="173" customFormat="1">
      <c r="B361" s="188"/>
      <c r="C361" s="189"/>
      <c r="D361" s="189"/>
    </row>
    <row r="362" spans="2:4" s="173" customFormat="1">
      <c r="B362" s="188"/>
      <c r="C362" s="189"/>
      <c r="D362" s="189"/>
    </row>
    <row r="363" spans="2:4" s="173" customFormat="1">
      <c r="B363" s="188"/>
      <c r="C363" s="189"/>
      <c r="D363" s="189"/>
    </row>
    <row r="364" spans="2:4" s="173" customFormat="1">
      <c r="B364" s="188"/>
      <c r="C364" s="189"/>
      <c r="D364" s="189"/>
    </row>
    <row r="365" spans="2:4" s="173" customFormat="1">
      <c r="B365" s="188"/>
      <c r="C365" s="189"/>
      <c r="D365" s="189"/>
    </row>
    <row r="366" spans="2:4" s="173" customFormat="1">
      <c r="B366" s="188"/>
      <c r="C366" s="189"/>
      <c r="D366" s="189"/>
    </row>
    <row r="367" spans="2:4" s="173" customFormat="1">
      <c r="B367" s="188"/>
      <c r="C367" s="189"/>
      <c r="D367" s="189"/>
    </row>
    <row r="368" spans="2:4" s="173" customFormat="1">
      <c r="B368" s="188"/>
      <c r="C368" s="189"/>
      <c r="D368" s="189"/>
    </row>
    <row r="369" spans="2:4" s="173" customFormat="1">
      <c r="B369" s="188"/>
      <c r="C369" s="189"/>
      <c r="D369" s="189"/>
    </row>
    <row r="370" spans="2:4" s="173" customFormat="1">
      <c r="B370" s="188"/>
      <c r="C370" s="189"/>
      <c r="D370" s="189"/>
    </row>
    <row r="371" spans="2:4" s="173" customFormat="1">
      <c r="B371" s="188"/>
      <c r="C371" s="189"/>
      <c r="D371" s="189"/>
    </row>
    <row r="372" spans="2:4" s="173" customFormat="1">
      <c r="B372" s="188"/>
      <c r="C372" s="189"/>
      <c r="D372" s="189"/>
    </row>
    <row r="373" spans="2:4" s="173" customFormat="1">
      <c r="B373" s="188"/>
      <c r="C373" s="189"/>
      <c r="D373" s="189"/>
    </row>
    <row r="374" spans="2:4" s="173" customFormat="1">
      <c r="B374" s="188"/>
      <c r="C374" s="189"/>
      <c r="D374" s="189"/>
    </row>
    <row r="375" spans="2:4" s="173" customFormat="1">
      <c r="B375" s="188"/>
      <c r="C375" s="189"/>
      <c r="D375" s="189"/>
    </row>
    <row r="376" spans="2:4" s="173" customFormat="1">
      <c r="B376" s="188"/>
      <c r="C376" s="189"/>
      <c r="D376" s="189"/>
    </row>
    <row r="377" spans="2:4" s="173" customFormat="1">
      <c r="B377" s="188"/>
      <c r="C377" s="189"/>
      <c r="D377" s="189"/>
    </row>
    <row r="378" spans="2:4" s="173" customFormat="1">
      <c r="B378" s="188"/>
      <c r="C378" s="189"/>
      <c r="D378" s="189"/>
    </row>
    <row r="379" spans="2:4" s="173" customFormat="1">
      <c r="B379" s="188"/>
      <c r="C379" s="189"/>
      <c r="D379" s="189"/>
    </row>
    <row r="380" spans="2:4" s="173" customFormat="1">
      <c r="B380" s="188"/>
      <c r="C380" s="189"/>
      <c r="D380" s="189"/>
    </row>
    <row r="381" spans="2:4" s="173" customFormat="1">
      <c r="B381" s="188"/>
      <c r="C381" s="189"/>
      <c r="D381" s="189"/>
    </row>
    <row r="382" spans="2:4" s="173" customFormat="1">
      <c r="B382" s="188"/>
      <c r="C382" s="189"/>
      <c r="D382" s="189"/>
    </row>
    <row r="383" spans="2:4" s="173" customFormat="1">
      <c r="B383" s="188"/>
      <c r="C383" s="189"/>
      <c r="D383" s="189"/>
    </row>
    <row r="384" spans="2:4" s="173" customFormat="1">
      <c r="B384" s="188"/>
      <c r="C384" s="189"/>
      <c r="D384" s="189"/>
    </row>
    <row r="385" spans="2:4" s="173" customFormat="1">
      <c r="B385" s="188"/>
      <c r="C385" s="189"/>
      <c r="D385" s="189"/>
    </row>
    <row r="386" spans="2:4" s="173" customFormat="1">
      <c r="B386" s="188"/>
      <c r="C386" s="189"/>
      <c r="D386" s="189"/>
    </row>
    <row r="387" spans="2:4" s="173" customFormat="1">
      <c r="B387" s="188"/>
      <c r="C387" s="189"/>
      <c r="D387" s="189"/>
    </row>
    <row r="388" spans="2:4" s="173" customFormat="1">
      <c r="B388" s="188"/>
      <c r="C388" s="189"/>
      <c r="D388" s="189"/>
    </row>
    <row r="389" spans="2:4" s="173" customFormat="1">
      <c r="B389" s="188"/>
      <c r="C389" s="189"/>
      <c r="D389" s="189"/>
    </row>
    <row r="390" spans="2:4" s="173" customFormat="1">
      <c r="B390" s="188"/>
      <c r="C390" s="189"/>
      <c r="D390" s="189"/>
    </row>
    <row r="391" spans="2:4" s="173" customFormat="1">
      <c r="B391" s="188"/>
      <c r="C391" s="189"/>
      <c r="D391" s="189"/>
    </row>
    <row r="392" spans="2:4" s="173" customFormat="1">
      <c r="B392" s="188"/>
      <c r="C392" s="189"/>
      <c r="D392" s="189"/>
    </row>
    <row r="393" spans="2:4" s="173" customFormat="1">
      <c r="B393" s="188"/>
      <c r="C393" s="189"/>
      <c r="D393" s="189"/>
    </row>
    <row r="394" spans="2:4" s="173" customFormat="1">
      <c r="B394" s="188"/>
      <c r="C394" s="189"/>
      <c r="D394" s="189"/>
    </row>
    <row r="395" spans="2:4" s="173" customFormat="1">
      <c r="B395" s="188"/>
      <c r="C395" s="189"/>
      <c r="D395" s="189"/>
    </row>
    <row r="396" spans="2:4" s="173" customFormat="1">
      <c r="B396" s="188"/>
      <c r="C396" s="189"/>
      <c r="D396" s="189"/>
    </row>
    <row r="397" spans="2:4" s="173" customFormat="1">
      <c r="B397" s="188"/>
      <c r="C397" s="189"/>
      <c r="D397" s="189"/>
    </row>
    <row r="398" spans="2:4" s="173" customFormat="1">
      <c r="B398" s="188"/>
      <c r="C398" s="189"/>
      <c r="D398" s="189"/>
    </row>
    <row r="399" spans="2:4" s="173" customFormat="1">
      <c r="B399" s="188"/>
      <c r="C399" s="189"/>
      <c r="D399" s="189"/>
    </row>
    <row r="400" spans="2:4" s="173" customFormat="1">
      <c r="B400" s="188"/>
      <c r="C400" s="189"/>
      <c r="D400" s="189"/>
    </row>
    <row r="401" spans="2:4" s="173" customFormat="1">
      <c r="B401" s="188"/>
      <c r="C401" s="189"/>
      <c r="D401" s="189"/>
    </row>
    <row r="402" spans="2:4" s="173" customFormat="1">
      <c r="B402" s="188"/>
      <c r="C402" s="189"/>
      <c r="D402" s="189"/>
    </row>
    <row r="403" spans="2:4" s="173" customFormat="1">
      <c r="B403" s="188"/>
      <c r="C403" s="189"/>
      <c r="D403" s="189"/>
    </row>
    <row r="404" spans="2:4" s="173" customFormat="1">
      <c r="B404" s="188"/>
      <c r="C404" s="189"/>
      <c r="D404" s="189"/>
    </row>
    <row r="405" spans="2:4" s="173" customFormat="1">
      <c r="B405" s="188"/>
      <c r="C405" s="189"/>
      <c r="D405" s="189"/>
    </row>
    <row r="406" spans="2:4" s="173" customFormat="1">
      <c r="B406" s="188"/>
      <c r="C406" s="189"/>
      <c r="D406" s="189"/>
    </row>
    <row r="407" spans="2:4" s="173" customFormat="1">
      <c r="B407" s="188"/>
      <c r="C407" s="189"/>
      <c r="D407" s="189"/>
    </row>
    <row r="408" spans="2:4" s="173" customFormat="1">
      <c r="B408" s="188"/>
      <c r="C408" s="189"/>
      <c r="D408" s="189"/>
    </row>
    <row r="409" spans="2:4" s="173" customFormat="1">
      <c r="B409" s="188"/>
      <c r="C409" s="189"/>
      <c r="D409" s="189"/>
    </row>
    <row r="410" spans="2:4" s="173" customFormat="1">
      <c r="B410" s="188"/>
      <c r="C410" s="189"/>
      <c r="D410" s="189"/>
    </row>
    <row r="411" spans="2:4" s="173" customFormat="1">
      <c r="B411" s="188"/>
      <c r="C411" s="189"/>
      <c r="D411" s="189"/>
    </row>
    <row r="412" spans="2:4" s="173" customFormat="1">
      <c r="B412" s="188"/>
      <c r="C412" s="189"/>
      <c r="D412" s="189"/>
    </row>
    <row r="413" spans="2:4" s="173" customFormat="1">
      <c r="B413" s="188"/>
      <c r="C413" s="189"/>
      <c r="D413" s="189"/>
    </row>
    <row r="414" spans="2:4" s="173" customFormat="1">
      <c r="B414" s="188"/>
      <c r="C414" s="189"/>
      <c r="D414" s="189"/>
    </row>
    <row r="415" spans="2:4" s="173" customFormat="1">
      <c r="B415" s="188"/>
      <c r="C415" s="189"/>
      <c r="D415" s="189"/>
    </row>
    <row r="416" spans="2:4" s="173" customFormat="1">
      <c r="B416" s="188"/>
      <c r="C416" s="189"/>
      <c r="D416" s="189"/>
    </row>
    <row r="417" spans="2:4" s="173" customFormat="1">
      <c r="B417" s="188"/>
      <c r="C417" s="189"/>
      <c r="D417" s="189"/>
    </row>
    <row r="418" spans="2:4" s="173" customFormat="1">
      <c r="B418" s="188"/>
      <c r="C418" s="189"/>
      <c r="D418" s="189"/>
    </row>
    <row r="419" spans="2:4" s="173" customFormat="1">
      <c r="B419" s="188"/>
      <c r="C419" s="189"/>
      <c r="D419" s="189"/>
    </row>
    <row r="420" spans="2:4" s="173" customFormat="1">
      <c r="B420" s="188"/>
      <c r="C420" s="189"/>
      <c r="D420" s="189"/>
    </row>
    <row r="421" spans="2:4" s="173" customFormat="1">
      <c r="B421" s="188"/>
      <c r="C421" s="189"/>
      <c r="D421" s="189"/>
    </row>
    <row r="422" spans="2:4" s="173" customFormat="1">
      <c r="B422" s="188"/>
      <c r="C422" s="189"/>
      <c r="D422" s="189"/>
    </row>
    <row r="423" spans="2:4" s="173" customFormat="1">
      <c r="B423" s="188"/>
      <c r="C423" s="189"/>
      <c r="D423" s="189"/>
    </row>
    <row r="424" spans="2:4" s="173" customFormat="1">
      <c r="B424" s="188"/>
      <c r="C424" s="189"/>
      <c r="D424" s="189"/>
    </row>
    <row r="425" spans="2:4" s="173" customFormat="1">
      <c r="B425" s="188"/>
      <c r="C425" s="189"/>
      <c r="D425" s="189"/>
    </row>
    <row r="426" spans="2:4" s="173" customFormat="1">
      <c r="B426" s="188"/>
      <c r="C426" s="189"/>
      <c r="D426" s="189"/>
    </row>
    <row r="427" spans="2:4" s="173" customFormat="1">
      <c r="B427" s="188"/>
      <c r="C427" s="189"/>
      <c r="D427" s="189"/>
    </row>
    <row r="428" spans="2:4" s="173" customFormat="1">
      <c r="B428" s="188"/>
      <c r="C428" s="189"/>
      <c r="D428" s="189"/>
    </row>
    <row r="429" spans="2:4" s="173" customFormat="1">
      <c r="B429" s="188"/>
      <c r="C429" s="189"/>
      <c r="D429" s="189"/>
    </row>
    <row r="430" spans="2:4" s="173" customFormat="1">
      <c r="B430" s="188"/>
      <c r="C430" s="189"/>
      <c r="D430" s="189"/>
    </row>
    <row r="431" spans="2:4" s="173" customFormat="1">
      <c r="B431" s="188"/>
      <c r="C431" s="189"/>
      <c r="D431" s="189"/>
    </row>
    <row r="432" spans="2:4" s="173" customFormat="1">
      <c r="B432" s="188"/>
      <c r="C432" s="189"/>
      <c r="D432" s="189"/>
    </row>
    <row r="433" spans="2:4" s="173" customFormat="1">
      <c r="B433" s="188"/>
      <c r="C433" s="189"/>
      <c r="D433" s="189"/>
    </row>
    <row r="434" spans="2:4" s="173" customFormat="1">
      <c r="B434" s="188"/>
      <c r="C434" s="189"/>
      <c r="D434" s="189"/>
    </row>
    <row r="435" spans="2:4" s="173" customFormat="1">
      <c r="B435" s="188"/>
      <c r="C435" s="189"/>
      <c r="D435" s="189"/>
    </row>
    <row r="436" spans="2:4" s="173" customFormat="1">
      <c r="B436" s="188"/>
      <c r="C436" s="189"/>
      <c r="D436" s="189"/>
    </row>
    <row r="437" spans="2:4" s="173" customFormat="1">
      <c r="B437" s="188"/>
      <c r="C437" s="189"/>
      <c r="D437" s="189"/>
    </row>
    <row r="438" spans="2:4" s="173" customFormat="1">
      <c r="B438" s="188"/>
      <c r="C438" s="189"/>
      <c r="D438" s="189"/>
    </row>
    <row r="439" spans="2:4" s="173" customFormat="1">
      <c r="B439" s="188"/>
      <c r="C439" s="189"/>
      <c r="D439" s="189"/>
    </row>
    <row r="440" spans="2:4" s="173" customFormat="1">
      <c r="B440" s="188"/>
      <c r="C440" s="189"/>
      <c r="D440" s="189"/>
    </row>
    <row r="441" spans="2:4" s="173" customFormat="1">
      <c r="B441" s="188"/>
      <c r="C441" s="189"/>
      <c r="D441" s="189"/>
    </row>
    <row r="442" spans="2:4" s="173" customFormat="1">
      <c r="B442" s="188"/>
      <c r="C442" s="189"/>
      <c r="D442" s="189"/>
    </row>
    <row r="443" spans="2:4" s="173" customFormat="1">
      <c r="B443" s="188"/>
      <c r="C443" s="189"/>
      <c r="D443" s="189"/>
    </row>
    <row r="444" spans="2:4" s="173" customFormat="1">
      <c r="B444" s="188"/>
      <c r="C444" s="189"/>
      <c r="D444" s="189"/>
    </row>
    <row r="445" spans="2:4" s="173" customFormat="1">
      <c r="B445" s="188"/>
      <c r="C445" s="189"/>
      <c r="D445" s="189"/>
    </row>
    <row r="446" spans="2:4" s="173" customFormat="1">
      <c r="B446" s="188"/>
      <c r="C446" s="189"/>
      <c r="D446" s="189"/>
    </row>
    <row r="447" spans="2:4" s="173" customFormat="1">
      <c r="B447" s="188"/>
      <c r="C447" s="189"/>
      <c r="D447" s="189"/>
    </row>
  </sheetData>
  <phoneticPr fontId="39" type="noConversion"/>
  <pageMargins left="0.73" right="0.56000000000000005" top="0.65" bottom="0.8" header="0.17" footer="0.2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45"/>
  <sheetViews>
    <sheetView showZeros="0" tabSelected="1" zoomScaleNormal="100" zoomScaleSheetLayoutView="115" workbookViewId="0">
      <selection activeCell="D33" sqref="D33"/>
    </sheetView>
  </sheetViews>
  <sheetFormatPr defaultColWidth="9.140625" defaultRowHeight="12.75"/>
  <cols>
    <col min="1" max="1" width="4.5703125" style="3" customWidth="1"/>
    <col min="2" max="2" width="17.5703125" style="3" customWidth="1"/>
    <col min="3" max="3" width="44.85546875" style="3" customWidth="1"/>
    <col min="4" max="4" width="22.42578125" style="3" customWidth="1"/>
    <col min="5" max="5" width="11.5703125" style="3" customWidth="1"/>
    <col min="6" max="6" width="13.5703125" style="3" customWidth="1"/>
    <col min="7" max="7" width="9.85546875" style="3" customWidth="1"/>
    <col min="8" max="8" width="9.140625" style="3"/>
    <col min="9" max="9" width="13.85546875" style="3" bestFit="1" customWidth="1"/>
    <col min="10" max="16384" width="9.140625" style="3"/>
  </cols>
  <sheetData>
    <row r="1" spans="1:15">
      <c r="D1" s="59" t="s">
        <v>183</v>
      </c>
      <c r="E1" s="23"/>
      <c r="F1" s="23"/>
      <c r="G1" s="23"/>
      <c r="H1" s="8"/>
      <c r="I1" s="23"/>
    </row>
    <row r="2" spans="1:15">
      <c r="E2" s="8"/>
      <c r="F2" s="24"/>
      <c r="G2" s="23"/>
      <c r="H2" s="8"/>
      <c r="I2" s="23"/>
    </row>
    <row r="3" spans="1:15">
      <c r="D3" s="20" t="s">
        <v>11</v>
      </c>
    </row>
    <row r="4" spans="1:15" ht="22.5" customHeight="1">
      <c r="A4" s="5"/>
      <c r="B4" s="5"/>
      <c r="C4" s="22"/>
      <c r="D4" s="22"/>
      <c r="E4" s="5"/>
      <c r="F4" s="5"/>
      <c r="G4" s="5"/>
      <c r="H4" s="25"/>
      <c r="I4" s="25"/>
      <c r="J4" s="25"/>
      <c r="K4" s="25"/>
      <c r="L4" s="25"/>
      <c r="M4" s="25"/>
      <c r="N4" s="25"/>
      <c r="O4" s="25"/>
    </row>
    <row r="5" spans="1:15">
      <c r="C5" s="338" t="s">
        <v>48</v>
      </c>
      <c r="D5" s="338"/>
    </row>
    <row r="6" spans="1:15">
      <c r="D6" s="18" t="s">
        <v>49</v>
      </c>
    </row>
    <row r="8" spans="1:15">
      <c r="D8" s="3" t="s">
        <v>245</v>
      </c>
    </row>
    <row r="11" spans="1:15" ht="15.75">
      <c r="C11" s="26" t="s">
        <v>47</v>
      </c>
    </row>
    <row r="13" spans="1:15" ht="29.25" customHeight="1">
      <c r="B13" s="179" t="s">
        <v>40</v>
      </c>
      <c r="C13" s="339" t="str">
        <f>vaks!B14</f>
        <v>JELGAVAS PILSĒTAS PAŠVALDĪBAS IZGLĪTĪBAS IESTĀDES JELGAVAS 1. INTERNĀT PAMATSKOLAS TERITORIJAS LABIEKĀRTOŠANA</v>
      </c>
      <c r="D13" s="339"/>
      <c r="G13" s="97"/>
    </row>
    <row r="14" spans="1:15">
      <c r="B14" s="3" t="s">
        <v>50</v>
      </c>
      <c r="C14" s="340" t="str">
        <f>vaks!B15</f>
        <v>INSTITŪTA IELA 4, JELGAVA</v>
      </c>
      <c r="D14" s="340"/>
    </row>
    <row r="15" spans="1:15">
      <c r="B15" s="3" t="s">
        <v>5</v>
      </c>
      <c r="C15" s="340"/>
      <c r="D15" s="340"/>
    </row>
    <row r="19" spans="2:7" ht="24" customHeight="1">
      <c r="B19" s="325" t="s">
        <v>51</v>
      </c>
      <c r="C19" s="325" t="s">
        <v>13</v>
      </c>
      <c r="D19" s="325" t="s">
        <v>22</v>
      </c>
    </row>
    <row r="20" spans="2:7">
      <c r="B20" s="326"/>
      <c r="C20" s="326"/>
      <c r="D20" s="326"/>
      <c r="E20" s="21"/>
      <c r="F20" s="21"/>
    </row>
    <row r="21" spans="2:7" ht="53.25" customHeight="1">
      <c r="B21" s="328">
        <v>1</v>
      </c>
      <c r="C21" s="32" t="s">
        <v>252</v>
      </c>
      <c r="D21" s="327"/>
      <c r="E21" s="28"/>
      <c r="F21" s="28"/>
      <c r="G21" s="97"/>
    </row>
    <row r="22" spans="2:7">
      <c r="B22" s="326"/>
      <c r="C22" s="326"/>
      <c r="D22" s="327"/>
      <c r="E22" s="28"/>
      <c r="F22" s="28"/>
    </row>
    <row r="23" spans="2:7">
      <c r="B23" s="326"/>
      <c r="C23" s="324" t="s">
        <v>52</v>
      </c>
      <c r="D23" s="327">
        <f>SUM(D21:D22)</f>
        <v>0</v>
      </c>
      <c r="E23" s="28"/>
      <c r="F23" s="28"/>
    </row>
    <row r="24" spans="2:7">
      <c r="B24" s="336" t="s">
        <v>0</v>
      </c>
      <c r="C24" s="336"/>
      <c r="D24" s="327"/>
      <c r="E24" s="28"/>
      <c r="F24" s="28"/>
    </row>
    <row r="25" spans="2:7">
      <c r="B25" s="337" t="s">
        <v>53</v>
      </c>
      <c r="C25" s="337"/>
      <c r="D25" s="327"/>
      <c r="E25" s="28"/>
      <c r="F25" s="28"/>
    </row>
    <row r="26" spans="2:7">
      <c r="F26" s="97"/>
    </row>
    <row r="27" spans="2:7">
      <c r="B27" s="20" t="s">
        <v>55</v>
      </c>
      <c r="C27" s="30"/>
      <c r="D27" s="7"/>
    </row>
    <row r="28" spans="2:7">
      <c r="C28" s="29" t="s">
        <v>92</v>
      </c>
    </row>
    <row r="30" spans="2:7">
      <c r="B30" s="21" t="s">
        <v>56</v>
      </c>
    </row>
    <row r="32" spans="2:7">
      <c r="B32" s="20" t="s">
        <v>57</v>
      </c>
      <c r="C32" s="30">
        <f>C27</f>
        <v>0</v>
      </c>
      <c r="D32" s="7">
        <f>D27</f>
        <v>0</v>
      </c>
    </row>
    <row r="33" spans="2:4">
      <c r="C33" s="29" t="s">
        <v>92</v>
      </c>
    </row>
    <row r="35" spans="2:4">
      <c r="B35" s="21" t="s">
        <v>56</v>
      </c>
    </row>
    <row r="37" spans="2:4">
      <c r="B37" s="19" t="s">
        <v>58</v>
      </c>
      <c r="C37" s="30">
        <f>C27</f>
        <v>0</v>
      </c>
      <c r="D37" s="7">
        <f>D27</f>
        <v>0</v>
      </c>
    </row>
    <row r="38" spans="2:4">
      <c r="C38" s="29" t="s">
        <v>92</v>
      </c>
    </row>
    <row r="45" spans="2:4">
      <c r="D45" s="3" t="s">
        <v>4</v>
      </c>
    </row>
  </sheetData>
  <mergeCells count="6">
    <mergeCell ref="B24:C24"/>
    <mergeCell ref="B25:C25"/>
    <mergeCell ref="C5:D5"/>
    <mergeCell ref="C13:D13"/>
    <mergeCell ref="C14:D14"/>
    <mergeCell ref="C15:D15"/>
  </mergeCells>
  <phoneticPr fontId="0" type="noConversion"/>
  <pageMargins left="2.2834645669291338" right="0.70866141732283472" top="0.74803149606299213" bottom="0.74803149606299213" header="0.31496062992125984" footer="0.31496062992125984"/>
  <pageSetup paperSize="9" scale="78" orientation="portrait" horizont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Zeros="0" zoomScaleNormal="100" zoomScaleSheetLayoutView="100" workbookViewId="0">
      <selection activeCell="D20" sqref="D20"/>
    </sheetView>
  </sheetViews>
  <sheetFormatPr defaultColWidth="9.140625" defaultRowHeight="12.75"/>
  <cols>
    <col min="1" max="1" width="3.7109375" style="3" customWidth="1"/>
    <col min="2" max="2" width="4.85546875" style="3" customWidth="1"/>
    <col min="3" max="3" width="8" style="3" customWidth="1"/>
    <col min="4" max="4" width="35.5703125" style="3" customWidth="1"/>
    <col min="5" max="5" width="6.28515625" style="3" customWidth="1"/>
    <col min="6" max="6" width="9.85546875" style="3" customWidth="1"/>
    <col min="7" max="7" width="10.28515625" style="3" customWidth="1"/>
    <col min="8" max="9" width="9.85546875" style="3" customWidth="1"/>
    <col min="10" max="10" width="8.7109375" style="3" customWidth="1"/>
    <col min="11" max="11" width="6.85546875" style="3" customWidth="1"/>
    <col min="12" max="16384" width="9.140625" style="3"/>
  </cols>
  <sheetData>
    <row r="1" spans="1:10">
      <c r="D1" s="18"/>
      <c r="E1" s="23"/>
      <c r="F1" s="23"/>
      <c r="G1" s="23"/>
      <c r="H1" s="360" t="s">
        <v>184</v>
      </c>
      <c r="I1" s="360"/>
      <c r="J1" s="360"/>
    </row>
    <row r="2" spans="1:10" ht="14.25">
      <c r="A2" s="367" t="s">
        <v>188</v>
      </c>
      <c r="B2" s="367"/>
      <c r="C2" s="367"/>
      <c r="D2" s="367"/>
      <c r="E2" s="367"/>
      <c r="F2" s="367"/>
      <c r="G2" s="367"/>
      <c r="H2" s="367"/>
      <c r="I2" s="367"/>
      <c r="J2" s="367"/>
    </row>
    <row r="3" spans="1:10">
      <c r="A3" s="368"/>
      <c r="B3" s="368"/>
      <c r="C3" s="368"/>
      <c r="D3" s="368"/>
      <c r="E3" s="368"/>
      <c r="F3" s="368"/>
      <c r="G3" s="368"/>
      <c r="H3" s="368"/>
      <c r="I3" s="368"/>
      <c r="J3" s="368"/>
    </row>
    <row r="4" spans="1:10">
      <c r="A4" s="369" t="s">
        <v>61</v>
      </c>
      <c r="B4" s="369"/>
      <c r="C4" s="369"/>
      <c r="D4" s="369"/>
      <c r="E4" s="369"/>
      <c r="F4" s="369"/>
      <c r="G4" s="369"/>
      <c r="H4" s="369"/>
      <c r="I4" s="369"/>
      <c r="J4" s="369"/>
    </row>
    <row r="5" spans="1:10">
      <c r="A5" s="86"/>
      <c r="B5" s="86"/>
      <c r="C5" s="86"/>
      <c r="D5" s="86"/>
      <c r="E5" s="86"/>
      <c r="F5" s="86"/>
      <c r="G5" s="86"/>
      <c r="H5" s="86"/>
      <c r="I5" s="86"/>
      <c r="J5" s="86"/>
    </row>
    <row r="6" spans="1:10" ht="25.5" customHeight="1">
      <c r="A6" s="348" t="str">
        <f>'lapu saraksts'!A4:B4</f>
        <v>Būves nosaukums:</v>
      </c>
      <c r="B6" s="348"/>
      <c r="C6" s="348"/>
      <c r="D6" s="349" t="s">
        <v>251</v>
      </c>
      <c r="E6" s="349"/>
      <c r="F6" s="349"/>
      <c r="G6" s="349"/>
      <c r="H6" s="349"/>
      <c r="I6" s="349"/>
      <c r="J6" s="349"/>
    </row>
    <row r="7" spans="1:10" ht="25.5" customHeight="1">
      <c r="A7" s="348" t="s">
        <v>41</v>
      </c>
      <c r="B7" s="348"/>
      <c r="C7" s="348"/>
      <c r="D7" s="349" t="str">
        <f>PBK!C13</f>
        <v>JELGAVAS PILSĒTAS PAŠVALDĪBAS IZGLĪTĪBAS IESTĀDES JELGAVAS 1. INTERNĀT PAMATSKOLAS TERITORIJAS LABIEKĀRTOŠANA</v>
      </c>
      <c r="E7" s="349"/>
      <c r="F7" s="349"/>
      <c r="G7" s="349"/>
      <c r="H7" s="349"/>
      <c r="I7" s="349"/>
      <c r="J7" s="349"/>
    </row>
    <row r="8" spans="1:10" s="6" customFormat="1" ht="16.5" customHeight="1">
      <c r="A8" s="347" t="str">
        <f>'lapu saraksts'!A6:B6</f>
        <v>Objekta adrese:</v>
      </c>
      <c r="B8" s="347"/>
      <c r="C8" s="347"/>
      <c r="D8" s="373" t="str">
        <f>PBK!C14</f>
        <v>INSTITŪTA IELA 4, JELGAVA</v>
      </c>
      <c r="E8" s="373"/>
      <c r="F8" s="373"/>
      <c r="G8" s="373"/>
      <c r="H8" s="373"/>
      <c r="I8" s="373"/>
      <c r="J8" s="373"/>
    </row>
    <row r="9" spans="1:10" s="6" customFormat="1" ht="16.5" customHeight="1">
      <c r="A9" s="347" t="str">
        <f>'lapu saraksts'!A7:B7</f>
        <v>Pasūtījuma Nr.:</v>
      </c>
      <c r="B9" s="347"/>
      <c r="C9" s="347"/>
      <c r="D9" s="373">
        <f>PBK!C15</f>
        <v>0</v>
      </c>
      <c r="E9" s="373"/>
      <c r="F9" s="373"/>
      <c r="G9" s="373"/>
      <c r="H9" s="373"/>
      <c r="I9" s="373"/>
      <c r="J9" s="373"/>
    </row>
    <row r="10" spans="1:10" s="6" customFormat="1" ht="15">
      <c r="A10" s="13"/>
      <c r="B10" s="13"/>
      <c r="C10" s="13"/>
      <c r="D10" s="13"/>
      <c r="E10" s="13"/>
      <c r="F10" s="13"/>
      <c r="G10" s="14"/>
      <c r="H10" s="14"/>
      <c r="I10" s="14"/>
      <c r="J10" s="14"/>
    </row>
    <row r="11" spans="1:10" s="6" customFormat="1" ht="15">
      <c r="A11" s="13"/>
      <c r="B11" s="13"/>
      <c r="C11" s="13"/>
      <c r="D11" s="38" t="s">
        <v>250</v>
      </c>
      <c r="E11" s="370"/>
      <c r="F11" s="371"/>
      <c r="G11" s="14"/>
      <c r="H11" s="14"/>
      <c r="I11" s="14"/>
      <c r="J11" s="14"/>
    </row>
    <row r="12" spans="1:10" s="6" customFormat="1" ht="15">
      <c r="A12" s="13"/>
      <c r="B12" s="13"/>
      <c r="C12" s="13"/>
      <c r="D12" s="38" t="s">
        <v>74</v>
      </c>
      <c r="E12" s="372">
        <f>J21</f>
        <v>0</v>
      </c>
      <c r="F12" s="373"/>
      <c r="G12" s="14"/>
      <c r="H12" s="14"/>
      <c r="I12" s="14"/>
      <c r="J12" s="14"/>
    </row>
    <row r="13" spans="1:10" s="6" customFormat="1" ht="15">
      <c r="A13" s="13"/>
      <c r="B13" s="13"/>
      <c r="C13" s="13"/>
      <c r="D13" s="13"/>
      <c r="E13" s="13"/>
      <c r="F13" s="13"/>
      <c r="G13" s="14"/>
      <c r="H13" s="14"/>
      <c r="I13" s="14"/>
      <c r="J13" s="14"/>
    </row>
    <row r="14" spans="1:10" s="6" customFormat="1" ht="15">
      <c r="A14" s="13"/>
      <c r="B14" s="13"/>
      <c r="C14" s="13"/>
      <c r="D14" s="37" t="s">
        <v>243</v>
      </c>
      <c r="E14" s="39"/>
      <c r="F14" s="341"/>
      <c r="G14" s="341"/>
      <c r="H14" s="341"/>
      <c r="I14" s="14"/>
      <c r="J14" s="14"/>
    </row>
    <row r="15" spans="1:10" ht="13.5" thickBot="1"/>
    <row r="16" spans="1:10" ht="20.25" customHeight="1">
      <c r="A16" s="354" t="s">
        <v>12</v>
      </c>
      <c r="B16" s="356" t="s">
        <v>62</v>
      </c>
      <c r="C16" s="356" t="s">
        <v>63</v>
      </c>
      <c r="D16" s="358" t="s">
        <v>64</v>
      </c>
      <c r="E16" s="365"/>
      <c r="F16" s="358" t="s">
        <v>23</v>
      </c>
      <c r="G16" s="358" t="s">
        <v>65</v>
      </c>
      <c r="H16" s="358"/>
      <c r="I16" s="358"/>
      <c r="J16" s="361" t="s">
        <v>66</v>
      </c>
    </row>
    <row r="17" spans="1:25" ht="51" customHeight="1" thickBot="1">
      <c r="A17" s="355"/>
      <c r="B17" s="357"/>
      <c r="C17" s="357"/>
      <c r="D17" s="359"/>
      <c r="E17" s="366"/>
      <c r="F17" s="359"/>
      <c r="G17" s="79" t="s">
        <v>24</v>
      </c>
      <c r="H17" s="79" t="s">
        <v>25</v>
      </c>
      <c r="I17" s="79" t="s">
        <v>26</v>
      </c>
      <c r="J17" s="362"/>
    </row>
    <row r="18" spans="1:25" s="92" customFormat="1">
      <c r="A18" s="87"/>
      <c r="B18" s="88"/>
      <c r="C18" s="88"/>
      <c r="D18" s="89" t="s">
        <v>67</v>
      </c>
      <c r="E18" s="89"/>
      <c r="F18" s="90"/>
      <c r="G18" s="90"/>
      <c r="H18" s="90"/>
      <c r="I18" s="90"/>
      <c r="J18" s="91"/>
    </row>
    <row r="19" spans="1:25" s="92" customFormat="1" ht="48">
      <c r="A19" s="166">
        <v>1</v>
      </c>
      <c r="B19" s="167" t="s">
        <v>68</v>
      </c>
      <c r="C19" s="167" t="s">
        <v>132</v>
      </c>
      <c r="D19" s="168" t="str">
        <f>PBK!C21</f>
        <v>JELGAVAS PILSĒTAS PAŠVALDĪBAS IZGLĪTĪBAS IESTĀDES JELGAVAS 1. INTERNĀTPAMATSKOLAS TERITORIJAS LABIEKĀRTOŠANA. 1. KĀRTA</v>
      </c>
      <c r="E19" s="169"/>
      <c r="F19" s="33">
        <f>G19+H19+I19</f>
        <v>0</v>
      </c>
      <c r="G19" s="33">
        <f>'LAB 1'!M120</f>
        <v>0</v>
      </c>
      <c r="H19" s="33">
        <f>'LAB 1'!N120</f>
        <v>0</v>
      </c>
      <c r="I19" s="33">
        <f>'LAB 1'!O120</f>
        <v>0</v>
      </c>
      <c r="J19" s="177">
        <f>'LAB 1'!L118</f>
        <v>0</v>
      </c>
    </row>
    <row r="20" spans="1:25" s="1" customFormat="1" ht="13.5" thickBot="1">
      <c r="A20" s="70"/>
      <c r="B20" s="167"/>
      <c r="C20" s="71"/>
      <c r="D20" s="72"/>
      <c r="E20" s="73"/>
      <c r="F20" s="33"/>
      <c r="G20" s="78"/>
      <c r="H20" s="78"/>
      <c r="I20" s="78"/>
      <c r="J20" s="35"/>
    </row>
    <row r="21" spans="1:25" ht="14.25" customHeight="1" thickBot="1">
      <c r="A21" s="363" t="s">
        <v>54</v>
      </c>
      <c r="B21" s="364"/>
      <c r="C21" s="364"/>
      <c r="D21" s="364"/>
      <c r="E21" s="85"/>
      <c r="F21" s="93">
        <f>SUM(F19:F20)</f>
        <v>0</v>
      </c>
      <c r="G21" s="93">
        <f>SUM(G19:G20)</f>
        <v>0</v>
      </c>
      <c r="H21" s="93">
        <f>SUM(H19:H20)</f>
        <v>0</v>
      </c>
      <c r="I21" s="93">
        <f>SUM(I19:I20)</f>
        <v>0</v>
      </c>
      <c r="J21" s="93">
        <f>SUM(J19:J20)</f>
        <v>0</v>
      </c>
    </row>
    <row r="22" spans="1:25">
      <c r="A22" s="352" t="s">
        <v>69</v>
      </c>
      <c r="B22" s="353"/>
      <c r="C22" s="353"/>
      <c r="D22" s="353"/>
      <c r="E22" s="83" t="s">
        <v>248</v>
      </c>
      <c r="F22" s="84"/>
    </row>
    <row r="23" spans="1:25">
      <c r="A23" s="344" t="s">
        <v>70</v>
      </c>
      <c r="B23" s="345"/>
      <c r="C23" s="345"/>
      <c r="D23" s="345"/>
      <c r="E23" s="36"/>
      <c r="F23" s="35"/>
    </row>
    <row r="24" spans="1:25">
      <c r="A24" s="346" t="s">
        <v>71</v>
      </c>
      <c r="B24" s="337"/>
      <c r="C24" s="337"/>
      <c r="D24" s="337"/>
      <c r="E24" s="34" t="s">
        <v>248</v>
      </c>
      <c r="F24" s="35"/>
    </row>
    <row r="25" spans="1:25" ht="15.75">
      <c r="A25" s="346" t="s">
        <v>72</v>
      </c>
      <c r="B25" s="337"/>
      <c r="C25" s="337"/>
      <c r="D25" s="337"/>
      <c r="E25" s="98">
        <v>0.2359</v>
      </c>
      <c r="F25" s="3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3.5" thickBot="1">
      <c r="A26" s="350" t="s">
        <v>73</v>
      </c>
      <c r="B26" s="351"/>
      <c r="C26" s="351"/>
      <c r="D26" s="351"/>
      <c r="E26" s="94"/>
      <c r="F26" s="95"/>
      <c r="H26" s="343"/>
      <c r="I26" s="343"/>
      <c r="K26" s="96"/>
      <c r="M26" s="170"/>
    </row>
    <row r="27" spans="1:25">
      <c r="H27" s="97"/>
      <c r="L27" s="170"/>
    </row>
    <row r="28" spans="1:25">
      <c r="A28" s="340" t="s">
        <v>55</v>
      </c>
      <c r="B28" s="340"/>
      <c r="C28" s="340"/>
      <c r="D28" s="30">
        <f>PBK!C27</f>
        <v>0</v>
      </c>
      <c r="F28" s="342">
        <f>PBK!D27</f>
        <v>0</v>
      </c>
      <c r="G28" s="340"/>
    </row>
    <row r="29" spans="1:25">
      <c r="D29" s="29" t="s">
        <v>92</v>
      </c>
    </row>
    <row r="31" spans="1:25">
      <c r="A31" s="340" t="s">
        <v>75</v>
      </c>
      <c r="B31" s="340"/>
      <c r="C31" s="340"/>
      <c r="D31" s="30">
        <f>PBK!C32</f>
        <v>0</v>
      </c>
      <c r="F31" s="342">
        <f>F28</f>
        <v>0</v>
      </c>
      <c r="G31" s="340"/>
    </row>
    <row r="32" spans="1:25">
      <c r="D32" s="29" t="s">
        <v>92</v>
      </c>
    </row>
    <row r="34" spans="1:4">
      <c r="A34" s="340" t="s">
        <v>56</v>
      </c>
      <c r="B34" s="340"/>
      <c r="C34" s="340"/>
      <c r="D34" s="3">
        <f>PBK!C30</f>
        <v>0</v>
      </c>
    </row>
  </sheetData>
  <mergeCells count="35">
    <mergeCell ref="H1:J1"/>
    <mergeCell ref="G16:I16"/>
    <mergeCell ref="J16:J17"/>
    <mergeCell ref="A21:D21"/>
    <mergeCell ref="F16:F17"/>
    <mergeCell ref="E16:E17"/>
    <mergeCell ref="A2:J2"/>
    <mergeCell ref="A3:J3"/>
    <mergeCell ref="A4:J4"/>
    <mergeCell ref="E11:F11"/>
    <mergeCell ref="E12:F12"/>
    <mergeCell ref="A9:C9"/>
    <mergeCell ref="D6:J6"/>
    <mergeCell ref="D8:J8"/>
    <mergeCell ref="D9:J9"/>
    <mergeCell ref="A6:C6"/>
    <mergeCell ref="A8:C8"/>
    <mergeCell ref="A7:C7"/>
    <mergeCell ref="D7:J7"/>
    <mergeCell ref="A31:C31"/>
    <mergeCell ref="F31:G31"/>
    <mergeCell ref="A26:D26"/>
    <mergeCell ref="A22:D22"/>
    <mergeCell ref="A16:A17"/>
    <mergeCell ref="B16:B17"/>
    <mergeCell ref="D16:D17"/>
    <mergeCell ref="C16:C17"/>
    <mergeCell ref="A34:C34"/>
    <mergeCell ref="F14:H14"/>
    <mergeCell ref="A28:C28"/>
    <mergeCell ref="F28:G28"/>
    <mergeCell ref="H26:I26"/>
    <mergeCell ref="A23:D23"/>
    <mergeCell ref="A24:D24"/>
    <mergeCell ref="A25:D25"/>
  </mergeCells>
  <phoneticPr fontId="0" type="noConversion"/>
  <pageMargins left="0.31" right="0.12" top="1" bottom="0.82" header="0.5" footer="0.5"/>
  <pageSetup paperSize="9" scale="94" orientation="portrait" horizont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6"/>
  <sheetViews>
    <sheetView zoomScaleNormal="100" zoomScaleSheetLayoutView="100" workbookViewId="0">
      <selection activeCell="T38" sqref="T38"/>
    </sheetView>
  </sheetViews>
  <sheetFormatPr defaultColWidth="9.140625" defaultRowHeight="12.75"/>
  <cols>
    <col min="1" max="1" width="4.140625" style="42" customWidth="1"/>
    <col min="2" max="2" width="11.7109375" style="54" customWidth="1"/>
    <col min="3" max="3" width="32.28515625" style="27" customWidth="1"/>
    <col min="4" max="4" width="5.42578125" style="27" customWidth="1"/>
    <col min="5" max="5" width="7.28515625" style="27" customWidth="1"/>
    <col min="6" max="6" width="5.7109375" style="54" customWidth="1"/>
    <col min="7" max="7" width="5.42578125" style="42" customWidth="1"/>
    <col min="8" max="8" width="6.7109375" style="42" customWidth="1"/>
    <col min="9" max="9" width="7.85546875" style="42" customWidth="1"/>
    <col min="10" max="10" width="6" style="42" customWidth="1"/>
    <col min="11" max="11" width="8.140625" style="42" customWidth="1"/>
    <col min="12" max="13" width="8.28515625" style="42" customWidth="1"/>
    <col min="14" max="14" width="8.42578125" style="42" customWidth="1"/>
    <col min="15" max="15" width="8.140625" style="42" customWidth="1"/>
    <col min="16" max="16" width="9.85546875" style="42" customWidth="1"/>
    <col min="17" max="16384" width="9.140625" style="42"/>
  </cols>
  <sheetData>
    <row r="1" spans="1:16" s="40" customFormat="1" ht="18" customHeight="1">
      <c r="C1" s="41"/>
      <c r="D1" s="41"/>
      <c r="E1" s="41"/>
      <c r="O1" s="392" t="s">
        <v>185</v>
      </c>
      <c r="P1" s="392"/>
    </row>
    <row r="2" spans="1:16" s="40" customFormat="1" ht="18" customHeight="1">
      <c r="C2" s="41"/>
      <c r="D2" s="377" t="s">
        <v>88</v>
      </c>
      <c r="E2" s="377"/>
      <c r="F2" s="377"/>
      <c r="G2" s="377"/>
      <c r="H2" s="377"/>
      <c r="I2" s="64" t="s">
        <v>68</v>
      </c>
    </row>
    <row r="3" spans="1:16" s="40" customFormat="1" ht="18" customHeight="1">
      <c r="C3" s="378" t="s">
        <v>187</v>
      </c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6" s="40" customFormat="1" ht="12.75" customHeight="1">
      <c r="C4" s="379" t="s">
        <v>61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5" spans="1:16" s="40" customFormat="1" ht="12.75" customHeight="1"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6" s="204" customFormat="1" ht="33" customHeight="1">
      <c r="A6" s="380" t="s">
        <v>40</v>
      </c>
      <c r="B6" s="380"/>
      <c r="C6" s="374" t="str">
        <f>PBK!C21</f>
        <v>JELGAVAS PILSĒTAS PAŠVALDĪBAS IZGLĪTĪBAS IESTĀDES JELGAVAS 1. INTERNĀTPAMATSKOLAS TERITORIJAS LABIEKĀRTOŠANA. 1. KĀRTA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</row>
    <row r="7" spans="1:16" s="204" customFormat="1" ht="42" customHeight="1">
      <c r="A7" s="380" t="s">
        <v>41</v>
      </c>
      <c r="B7" s="380"/>
      <c r="C7" s="374" t="str">
        <f>PBK!C13</f>
        <v>JELGAVAS PILSĒTAS PAŠVALDĪBAS IZGLĪTĪBAS IESTĀDES JELGAVAS 1. INTERNĀT PAMATSKOLAS TERITORIJAS LABIEKĀRTOŠANA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</row>
    <row r="8" spans="1:16" s="204" customFormat="1" ht="18.75" customHeight="1">
      <c r="A8" s="380" t="s">
        <v>42</v>
      </c>
      <c r="B8" s="380"/>
      <c r="C8" s="374" t="str">
        <f>PBK!C14</f>
        <v>INSTITŪTA IELA 4, JELGAVA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</row>
    <row r="9" spans="1:16" s="204" customFormat="1" ht="18.75" customHeight="1">
      <c r="A9" s="380" t="s">
        <v>43</v>
      </c>
      <c r="B9" s="380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</row>
    <row r="10" spans="1:16" s="40" customFormat="1" ht="17.25" customHeight="1">
      <c r="A10" s="375"/>
      <c r="B10" s="375"/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</row>
    <row r="11" spans="1:16" s="40" customFormat="1" ht="17.25" customHeight="1">
      <c r="A11" s="65"/>
      <c r="B11" s="65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s="40" customFormat="1" ht="17.25" customHeight="1">
      <c r="A12" s="65"/>
      <c r="B12" s="65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6" s="40" customFormat="1" ht="17.25" customHeight="1">
      <c r="A13" s="375" t="s">
        <v>244</v>
      </c>
      <c r="B13" s="375"/>
      <c r="C13" s="375"/>
      <c r="D13" s="375"/>
      <c r="E13" s="375"/>
      <c r="F13" s="375"/>
      <c r="G13" s="375"/>
      <c r="H13" s="63"/>
      <c r="I13" s="63"/>
      <c r="J13" s="63"/>
      <c r="K13" s="382" t="s">
        <v>89</v>
      </c>
      <c r="L13" s="382"/>
      <c r="M13" s="382"/>
      <c r="N13" s="381"/>
      <c r="O13" s="382"/>
      <c r="P13" s="64" t="s">
        <v>33</v>
      </c>
    </row>
    <row r="14" spans="1:16">
      <c r="B14" s="42"/>
      <c r="C14" s="42"/>
      <c r="D14" s="42"/>
      <c r="E14" s="42"/>
      <c r="F14" s="42"/>
    </row>
    <row r="15" spans="1:16">
      <c r="B15" s="42"/>
      <c r="C15" s="42"/>
      <c r="D15" s="42"/>
      <c r="E15" s="42"/>
      <c r="F15" s="42"/>
      <c r="I15" s="397" t="s">
        <v>91</v>
      </c>
      <c r="J15" s="397"/>
      <c r="K15" s="397"/>
      <c r="L15" s="66">
        <v>2016</v>
      </c>
      <c r="M15" s="66" t="s">
        <v>90</v>
      </c>
      <c r="N15" s="66"/>
      <c r="O15" s="396"/>
      <c r="P15" s="396"/>
    </row>
    <row r="16" spans="1:16" ht="13.5" thickBot="1">
      <c r="B16" s="42"/>
      <c r="C16" s="42"/>
      <c r="D16" s="42"/>
      <c r="E16" s="42"/>
      <c r="F16" s="42"/>
    </row>
    <row r="17" spans="1:19" s="43" customFormat="1" ht="13.5" thickBot="1">
      <c r="A17" s="383" t="s">
        <v>12</v>
      </c>
      <c r="B17" s="383" t="s">
        <v>76</v>
      </c>
      <c r="C17" s="386" t="s">
        <v>77</v>
      </c>
      <c r="D17" s="383" t="s">
        <v>78</v>
      </c>
      <c r="E17" s="383" t="s">
        <v>79</v>
      </c>
      <c r="F17" s="398" t="s">
        <v>80</v>
      </c>
      <c r="G17" s="398"/>
      <c r="H17" s="398"/>
      <c r="I17" s="398"/>
      <c r="J17" s="398"/>
      <c r="K17" s="398"/>
      <c r="L17" s="398" t="s">
        <v>81</v>
      </c>
      <c r="M17" s="398"/>
      <c r="N17" s="398"/>
      <c r="O17" s="398"/>
      <c r="P17" s="398"/>
    </row>
    <row r="18" spans="1:19" s="43" customFormat="1" ht="69.75" customHeight="1" thickBot="1">
      <c r="A18" s="384"/>
      <c r="B18" s="384"/>
      <c r="C18" s="387"/>
      <c r="D18" s="384"/>
      <c r="E18" s="384"/>
      <c r="F18" s="44" t="s">
        <v>82</v>
      </c>
      <c r="G18" s="45" t="s">
        <v>27</v>
      </c>
      <c r="H18" s="45" t="s">
        <v>28</v>
      </c>
      <c r="I18" s="45" t="s">
        <v>29</v>
      </c>
      <c r="J18" s="45" t="s">
        <v>30</v>
      </c>
      <c r="K18" s="44" t="s">
        <v>31</v>
      </c>
      <c r="L18" s="45" t="s">
        <v>83</v>
      </c>
      <c r="M18" s="45" t="s">
        <v>28</v>
      </c>
      <c r="N18" s="45" t="s">
        <v>29</v>
      </c>
      <c r="O18" s="45" t="s">
        <v>30</v>
      </c>
      <c r="P18" s="45" t="s">
        <v>32</v>
      </c>
    </row>
    <row r="19" spans="1:19" s="43" customFormat="1" ht="13.5" thickBot="1">
      <c r="A19" s="235" t="s">
        <v>84</v>
      </c>
      <c r="B19" s="236" t="s">
        <v>85</v>
      </c>
      <c r="C19" s="237">
        <v>3</v>
      </c>
      <c r="D19" s="238">
        <v>4</v>
      </c>
      <c r="E19" s="237">
        <v>5</v>
      </c>
      <c r="F19" s="238">
        <v>6</v>
      </c>
      <c r="G19" s="237">
        <v>7</v>
      </c>
      <c r="H19" s="237">
        <v>8</v>
      </c>
      <c r="I19" s="238">
        <v>9</v>
      </c>
      <c r="J19" s="238">
        <v>10</v>
      </c>
      <c r="K19" s="237">
        <v>11</v>
      </c>
      <c r="L19" s="237">
        <v>12</v>
      </c>
      <c r="M19" s="237">
        <v>13</v>
      </c>
      <c r="N19" s="238">
        <v>14</v>
      </c>
      <c r="O19" s="238">
        <v>15</v>
      </c>
      <c r="P19" s="239">
        <v>16</v>
      </c>
    </row>
    <row r="20" spans="1:19" s="224" customFormat="1">
      <c r="A20" s="217"/>
      <c r="B20" s="218"/>
      <c r="C20" s="219" t="s">
        <v>138</v>
      </c>
      <c r="D20" s="220"/>
      <c r="E20" s="221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3"/>
      <c r="R20" s="225"/>
      <c r="S20" s="225"/>
    </row>
    <row r="21" spans="1:19" s="224" customFormat="1" ht="16.5" customHeight="1">
      <c r="A21" s="226">
        <v>1</v>
      </c>
      <c r="B21" s="227" t="s">
        <v>139</v>
      </c>
      <c r="C21" s="228" t="s">
        <v>140</v>
      </c>
      <c r="D21" s="229" t="s">
        <v>95</v>
      </c>
      <c r="E21" s="230">
        <v>1</v>
      </c>
      <c r="F21" s="231"/>
      <c r="G21" s="231"/>
      <c r="H21" s="232"/>
      <c r="I21" s="231"/>
      <c r="J21" s="231"/>
      <c r="K21" s="231"/>
      <c r="L21" s="231"/>
      <c r="M21" s="231"/>
      <c r="N21" s="231"/>
      <c r="O21" s="231"/>
      <c r="P21" s="233"/>
      <c r="Q21" s="225"/>
    </row>
    <row r="22" spans="1:19" s="224" customFormat="1" ht="16.5" customHeight="1">
      <c r="A22" s="226">
        <v>2</v>
      </c>
      <c r="B22" s="227"/>
      <c r="C22" s="234" t="s">
        <v>141</v>
      </c>
      <c r="D22" s="229" t="s">
        <v>142</v>
      </c>
      <c r="E22" s="230">
        <v>2</v>
      </c>
      <c r="F22" s="231"/>
      <c r="G22" s="231"/>
      <c r="H22" s="232"/>
      <c r="I22" s="231"/>
      <c r="J22" s="231"/>
      <c r="K22" s="231"/>
      <c r="L22" s="231"/>
      <c r="M22" s="231"/>
      <c r="N22" s="231"/>
      <c r="O22" s="231"/>
      <c r="P22" s="233"/>
      <c r="S22" s="225"/>
    </row>
    <row r="23" spans="1:19" s="224" customFormat="1" ht="16.5" customHeight="1">
      <c r="A23" s="226">
        <v>3</v>
      </c>
      <c r="B23" s="227" t="s">
        <v>139</v>
      </c>
      <c r="C23" s="228" t="s">
        <v>143</v>
      </c>
      <c r="D23" s="229" t="s">
        <v>95</v>
      </c>
      <c r="E23" s="230">
        <v>1</v>
      </c>
      <c r="F23" s="231"/>
      <c r="G23" s="231"/>
      <c r="H23" s="232"/>
      <c r="I23" s="231"/>
      <c r="J23" s="231"/>
      <c r="K23" s="231"/>
      <c r="L23" s="231"/>
      <c r="M23" s="231"/>
      <c r="N23" s="231"/>
      <c r="O23" s="231"/>
      <c r="P23" s="233"/>
      <c r="Q23" s="225"/>
    </row>
    <row r="24" spans="1:19" s="224" customFormat="1" ht="16.5" customHeight="1">
      <c r="A24" s="226">
        <v>4</v>
      </c>
      <c r="B24" s="227"/>
      <c r="C24" s="234" t="s">
        <v>144</v>
      </c>
      <c r="D24" s="229" t="s">
        <v>142</v>
      </c>
      <c r="E24" s="230">
        <f>E22</f>
        <v>2</v>
      </c>
      <c r="F24" s="231"/>
      <c r="G24" s="231"/>
      <c r="H24" s="232"/>
      <c r="I24" s="231"/>
      <c r="J24" s="231"/>
      <c r="K24" s="231"/>
      <c r="L24" s="231"/>
      <c r="M24" s="231"/>
      <c r="N24" s="231"/>
      <c r="O24" s="231"/>
      <c r="P24" s="233"/>
      <c r="S24" s="225"/>
    </row>
    <row r="25" spans="1:19" s="224" customFormat="1" ht="16.5" customHeight="1">
      <c r="A25" s="226">
        <v>5</v>
      </c>
      <c r="B25" s="227" t="s">
        <v>139</v>
      </c>
      <c r="C25" s="228" t="s">
        <v>145</v>
      </c>
      <c r="D25" s="229" t="s">
        <v>146</v>
      </c>
      <c r="E25" s="230">
        <v>4</v>
      </c>
      <c r="F25" s="231"/>
      <c r="G25" s="231"/>
      <c r="H25" s="232"/>
      <c r="I25" s="231"/>
      <c r="J25" s="231"/>
      <c r="K25" s="231"/>
      <c r="L25" s="231"/>
      <c r="M25" s="231"/>
      <c r="N25" s="231"/>
      <c r="O25" s="231"/>
      <c r="P25" s="233"/>
      <c r="S25" s="225"/>
    </row>
    <row r="26" spans="1:19" s="224" customFormat="1" ht="16.5" customHeight="1">
      <c r="A26" s="226">
        <v>6</v>
      </c>
      <c r="B26" s="227" t="s">
        <v>139</v>
      </c>
      <c r="C26" s="228" t="s">
        <v>147</v>
      </c>
      <c r="D26" s="229" t="s">
        <v>142</v>
      </c>
      <c r="E26" s="230">
        <f>E22</f>
        <v>2</v>
      </c>
      <c r="F26" s="231"/>
      <c r="G26" s="231"/>
      <c r="H26" s="232"/>
      <c r="I26" s="231"/>
      <c r="J26" s="231"/>
      <c r="K26" s="231"/>
      <c r="L26" s="231"/>
      <c r="M26" s="231"/>
      <c r="N26" s="231"/>
      <c r="O26" s="231"/>
      <c r="P26" s="233"/>
      <c r="S26" s="225"/>
    </row>
    <row r="27" spans="1:19" s="224" customFormat="1" ht="16.5" customHeight="1">
      <c r="A27" s="226">
        <v>7</v>
      </c>
      <c r="B27" s="227" t="s">
        <v>139</v>
      </c>
      <c r="C27" s="228" t="s">
        <v>148</v>
      </c>
      <c r="D27" s="229" t="s">
        <v>149</v>
      </c>
      <c r="E27" s="230">
        <v>210</v>
      </c>
      <c r="F27" s="231"/>
      <c r="G27" s="231"/>
      <c r="H27" s="232"/>
      <c r="I27" s="231"/>
      <c r="J27" s="231"/>
      <c r="K27" s="231"/>
      <c r="L27" s="231"/>
      <c r="M27" s="231"/>
      <c r="N27" s="231"/>
      <c r="O27" s="231"/>
      <c r="P27" s="233"/>
      <c r="S27" s="225"/>
    </row>
    <row r="28" spans="1:19" s="224" customFormat="1" ht="16.5" customHeight="1">
      <c r="A28" s="226">
        <v>8</v>
      </c>
      <c r="B28" s="227"/>
      <c r="C28" s="234" t="s">
        <v>151</v>
      </c>
      <c r="D28" s="229" t="s">
        <v>149</v>
      </c>
      <c r="E28" s="230">
        <f>E27</f>
        <v>210</v>
      </c>
      <c r="F28" s="231"/>
      <c r="G28" s="231"/>
      <c r="H28" s="232"/>
      <c r="I28" s="231"/>
      <c r="J28" s="231"/>
      <c r="K28" s="231"/>
      <c r="L28" s="231"/>
      <c r="M28" s="231"/>
      <c r="N28" s="231"/>
      <c r="O28" s="231"/>
      <c r="P28" s="233"/>
      <c r="S28" s="225"/>
    </row>
    <row r="29" spans="1:19">
      <c r="A29" s="211"/>
      <c r="B29" s="207"/>
      <c r="C29" s="208" t="s">
        <v>150</v>
      </c>
      <c r="D29" s="209"/>
      <c r="E29" s="249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82"/>
      <c r="R29" s="52"/>
      <c r="S29" s="52"/>
    </row>
    <row r="30" spans="1:19" ht="16.5" customHeight="1">
      <c r="A30" s="47">
        <v>1</v>
      </c>
      <c r="B30" s="81" t="s">
        <v>98</v>
      </c>
      <c r="C30" s="67" t="s">
        <v>133</v>
      </c>
      <c r="D30" s="68" t="s">
        <v>95</v>
      </c>
      <c r="E30" s="69">
        <v>1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82"/>
      <c r="R30" s="52"/>
      <c r="S30" s="52"/>
    </row>
    <row r="31" spans="1:19" ht="16.5" customHeight="1">
      <c r="A31" s="47">
        <v>2</v>
      </c>
      <c r="B31" s="81" t="s">
        <v>98</v>
      </c>
      <c r="C31" s="67" t="s">
        <v>134</v>
      </c>
      <c r="D31" s="68" t="s">
        <v>94</v>
      </c>
      <c r="E31" s="69">
        <v>4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82"/>
      <c r="Q31" s="52"/>
    </row>
    <row r="32" spans="1:19" ht="16.5" customHeight="1">
      <c r="A32" s="47">
        <v>3</v>
      </c>
      <c r="B32" s="81" t="s">
        <v>98</v>
      </c>
      <c r="C32" s="67" t="s">
        <v>135</v>
      </c>
      <c r="D32" s="68" t="s">
        <v>94</v>
      </c>
      <c r="E32" s="69">
        <v>1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82"/>
      <c r="R32" s="52"/>
      <c r="S32" s="52"/>
    </row>
    <row r="33" spans="1:19" ht="16.5" customHeight="1">
      <c r="A33" s="47">
        <v>4</v>
      </c>
      <c r="B33" s="81" t="s">
        <v>98</v>
      </c>
      <c r="C33" s="67" t="s">
        <v>102</v>
      </c>
      <c r="D33" s="68" t="s">
        <v>97</v>
      </c>
      <c r="E33" s="69">
        <f>2*40</f>
        <v>80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82"/>
      <c r="R33" s="52"/>
      <c r="S33" s="52"/>
    </row>
    <row r="34" spans="1:19" ht="26.25" customHeight="1">
      <c r="A34" s="47">
        <v>5</v>
      </c>
      <c r="B34" s="81" t="s">
        <v>101</v>
      </c>
      <c r="C34" s="67" t="s">
        <v>136</v>
      </c>
      <c r="D34" s="68" t="s">
        <v>137</v>
      </c>
      <c r="E34" s="69">
        <v>3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82"/>
      <c r="Q34" s="52"/>
    </row>
    <row r="35" spans="1:19" ht="25.5">
      <c r="A35" s="211"/>
      <c r="B35" s="207"/>
      <c r="C35" s="208" t="s">
        <v>158</v>
      </c>
      <c r="D35" s="209"/>
      <c r="E35" s="249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82"/>
      <c r="R35" s="52"/>
      <c r="S35" s="52"/>
    </row>
    <row r="36" spans="1:19" ht="37.5" customHeight="1">
      <c r="A36" s="47">
        <v>1</v>
      </c>
      <c r="B36" s="81" t="s">
        <v>152</v>
      </c>
      <c r="C36" s="67" t="s">
        <v>211</v>
      </c>
      <c r="D36" s="68" t="s">
        <v>99</v>
      </c>
      <c r="E36" s="69">
        <v>50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82"/>
      <c r="R36" s="52"/>
      <c r="S36" s="52"/>
    </row>
    <row r="37" spans="1:19" ht="29.25" customHeight="1">
      <c r="A37" s="47">
        <v>2</v>
      </c>
      <c r="B37" s="81" t="s">
        <v>152</v>
      </c>
      <c r="C37" s="67" t="s">
        <v>136</v>
      </c>
      <c r="D37" s="68" t="s">
        <v>100</v>
      </c>
      <c r="E37" s="69">
        <f>E36*0.4</f>
        <v>20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82"/>
      <c r="Q37" s="52"/>
    </row>
    <row r="38" spans="1:19" ht="18.75" customHeight="1">
      <c r="A38" s="47">
        <v>3</v>
      </c>
      <c r="B38" s="81" t="s">
        <v>152</v>
      </c>
      <c r="C38" s="67" t="s">
        <v>153</v>
      </c>
      <c r="D38" s="68" t="s">
        <v>99</v>
      </c>
      <c r="E38" s="69">
        <f>E36</f>
        <v>50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82"/>
      <c r="R38" s="52"/>
      <c r="S38" s="52"/>
    </row>
    <row r="39" spans="1:19" ht="27.75" customHeight="1">
      <c r="A39" s="47">
        <v>4</v>
      </c>
      <c r="B39" s="81" t="s">
        <v>155</v>
      </c>
      <c r="C39" s="67" t="s">
        <v>154</v>
      </c>
      <c r="D39" s="68" t="s">
        <v>99</v>
      </c>
      <c r="E39" s="69">
        <f>E36</f>
        <v>50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82"/>
      <c r="R39" s="52"/>
      <c r="S39" s="52"/>
    </row>
    <row r="40" spans="1:19" ht="15" customHeight="1">
      <c r="A40" s="47">
        <v>5</v>
      </c>
      <c r="B40" s="81"/>
      <c r="C40" s="171" t="s">
        <v>156</v>
      </c>
      <c r="D40" s="68" t="s">
        <v>100</v>
      </c>
      <c r="E40" s="69">
        <f>E39*0.2*1.3</f>
        <v>13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82"/>
      <c r="Q40" s="52"/>
    </row>
    <row r="41" spans="1:19" ht="27.75" customHeight="1">
      <c r="A41" s="47">
        <v>6</v>
      </c>
      <c r="B41" s="81" t="s">
        <v>155</v>
      </c>
      <c r="C41" s="67" t="s">
        <v>169</v>
      </c>
      <c r="D41" s="68" t="s">
        <v>99</v>
      </c>
      <c r="E41" s="69">
        <f>E38</f>
        <v>50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82"/>
      <c r="R41" s="52"/>
      <c r="S41" s="52"/>
    </row>
    <row r="42" spans="1:19" ht="15" customHeight="1">
      <c r="A42" s="47">
        <v>7</v>
      </c>
      <c r="B42" s="81"/>
      <c r="C42" s="171" t="s">
        <v>157</v>
      </c>
      <c r="D42" s="68" t="s">
        <v>100</v>
      </c>
      <c r="E42" s="69">
        <f>E41*0.2*1.3</f>
        <v>13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82"/>
      <c r="Q42" s="52"/>
    </row>
    <row r="43" spans="1:19" s="279" customFormat="1" ht="30.75" customHeight="1">
      <c r="A43" s="284">
        <v>8</v>
      </c>
      <c r="B43" s="227" t="s">
        <v>159</v>
      </c>
      <c r="C43" s="312" t="s">
        <v>203</v>
      </c>
      <c r="D43" s="313" t="s">
        <v>202</v>
      </c>
      <c r="E43" s="314">
        <f>E36/2</f>
        <v>25</v>
      </c>
      <c r="F43" s="231"/>
      <c r="G43" s="231"/>
      <c r="H43" s="285"/>
      <c r="I43" s="285"/>
      <c r="J43" s="231"/>
      <c r="K43" s="285"/>
      <c r="L43" s="285"/>
      <c r="M43" s="285"/>
      <c r="N43" s="285"/>
      <c r="O43" s="285"/>
      <c r="P43" s="286"/>
    </row>
    <row r="44" spans="1:19" s="224" customFormat="1" ht="39.75" customHeight="1">
      <c r="A44" s="226">
        <v>9</v>
      </c>
      <c r="B44" s="296" t="s">
        <v>159</v>
      </c>
      <c r="C44" s="312" t="s">
        <v>231</v>
      </c>
      <c r="D44" s="313" t="s">
        <v>202</v>
      </c>
      <c r="E44" s="314">
        <v>364</v>
      </c>
      <c r="F44" s="231"/>
      <c r="G44" s="231"/>
      <c r="H44" s="283"/>
      <c r="I44" s="231"/>
      <c r="J44" s="231"/>
      <c r="K44" s="231"/>
      <c r="L44" s="231"/>
      <c r="M44" s="231"/>
      <c r="N44" s="231"/>
      <c r="O44" s="231"/>
      <c r="P44" s="233"/>
    </row>
    <row r="45" spans="1:19" s="258" customFormat="1" ht="29.25" customHeight="1">
      <c r="A45" s="47">
        <v>10</v>
      </c>
      <c r="B45" s="259" t="s">
        <v>159</v>
      </c>
      <c r="C45" s="253" t="s">
        <v>165</v>
      </c>
      <c r="D45" s="254" t="s">
        <v>96</v>
      </c>
      <c r="E45" s="255">
        <f>14*2+26*2</f>
        <v>80</v>
      </c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7"/>
    </row>
    <row r="46" spans="1:19" s="258" customFormat="1" ht="16.5" customHeight="1">
      <c r="A46" s="47">
        <v>11</v>
      </c>
      <c r="B46" s="259"/>
      <c r="C46" s="260" t="s">
        <v>166</v>
      </c>
      <c r="D46" s="254" t="s">
        <v>96</v>
      </c>
      <c r="E46" s="255">
        <f>ROUND(E45*1.03,0)</f>
        <v>82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7"/>
    </row>
    <row r="47" spans="1:19" s="258" customFormat="1" ht="16.5" customHeight="1">
      <c r="A47" s="47">
        <v>12</v>
      </c>
      <c r="B47" s="259"/>
      <c r="C47" s="260" t="s">
        <v>167</v>
      </c>
      <c r="D47" s="254" t="s">
        <v>100</v>
      </c>
      <c r="E47" s="255">
        <f>E45*0.017</f>
        <v>1.36</v>
      </c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7"/>
    </row>
    <row r="48" spans="1:19" ht="29.25" customHeight="1">
      <c r="A48" s="47">
        <v>13</v>
      </c>
      <c r="B48" s="81" t="s">
        <v>160</v>
      </c>
      <c r="C48" s="27" t="s">
        <v>201</v>
      </c>
      <c r="D48" s="49" t="s">
        <v>99</v>
      </c>
      <c r="E48" s="250">
        <v>364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82"/>
    </row>
    <row r="49" spans="1:19" ht="16.5" customHeight="1">
      <c r="A49" s="47">
        <v>14</v>
      </c>
      <c r="B49" s="81" t="s">
        <v>160</v>
      </c>
      <c r="C49" s="27" t="s">
        <v>170</v>
      </c>
      <c r="D49" s="49" t="s">
        <v>94</v>
      </c>
      <c r="E49" s="250">
        <v>1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82"/>
    </row>
    <row r="50" spans="1:19" ht="16.5" customHeight="1">
      <c r="A50" s="47">
        <v>15</v>
      </c>
      <c r="B50" s="81" t="s">
        <v>160</v>
      </c>
      <c r="C50" s="27" t="s">
        <v>171</v>
      </c>
      <c r="D50" s="49" t="s">
        <v>94</v>
      </c>
      <c r="E50" s="250">
        <v>1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82"/>
    </row>
    <row r="51" spans="1:19" ht="16.5" customHeight="1">
      <c r="A51" s="47">
        <v>16</v>
      </c>
      <c r="B51" s="81" t="s">
        <v>160</v>
      </c>
      <c r="C51" s="27" t="s">
        <v>172</v>
      </c>
      <c r="D51" s="49" t="s">
        <v>95</v>
      </c>
      <c r="E51" s="250">
        <v>2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82"/>
    </row>
    <row r="52" spans="1:19" ht="16.5" customHeight="1">
      <c r="A52" s="47">
        <v>17</v>
      </c>
      <c r="B52" s="81" t="s">
        <v>160</v>
      </c>
      <c r="C52" s="27" t="s">
        <v>181</v>
      </c>
      <c r="D52" s="49" t="s">
        <v>95</v>
      </c>
      <c r="E52" s="250">
        <v>2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82"/>
    </row>
    <row r="53" spans="1:19" ht="16.5" customHeight="1">
      <c r="A53" s="47">
        <v>18</v>
      </c>
      <c r="B53" s="81" t="s">
        <v>160</v>
      </c>
      <c r="C53" s="27" t="s">
        <v>182</v>
      </c>
      <c r="D53" s="49" t="s">
        <v>95</v>
      </c>
      <c r="E53" s="250">
        <v>1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82"/>
    </row>
    <row r="54" spans="1:19" ht="16.5" customHeight="1">
      <c r="A54" s="47">
        <v>19</v>
      </c>
      <c r="B54" s="81" t="s">
        <v>160</v>
      </c>
      <c r="C54" s="27" t="s">
        <v>205</v>
      </c>
      <c r="D54" s="49" t="s">
        <v>95</v>
      </c>
      <c r="E54" s="250">
        <v>2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82"/>
    </row>
    <row r="55" spans="1:19" ht="16.5" customHeight="1">
      <c r="A55" s="47">
        <v>20</v>
      </c>
      <c r="B55" s="81" t="s">
        <v>160</v>
      </c>
      <c r="C55" s="27" t="s">
        <v>173</v>
      </c>
      <c r="D55" s="49" t="s">
        <v>95</v>
      </c>
      <c r="E55" s="250">
        <v>2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82"/>
    </row>
    <row r="56" spans="1:19" ht="15" customHeight="1">
      <c r="A56" s="211"/>
      <c r="B56" s="207"/>
      <c r="C56" s="208" t="s">
        <v>174</v>
      </c>
      <c r="D56" s="209"/>
      <c r="E56" s="249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82"/>
      <c r="R56" s="52"/>
      <c r="S56" s="52"/>
    </row>
    <row r="57" spans="1:19" ht="29.25" customHeight="1">
      <c r="A57" s="47">
        <v>1</v>
      </c>
      <c r="B57" s="81" t="s">
        <v>152</v>
      </c>
      <c r="C57" s="67" t="s">
        <v>168</v>
      </c>
      <c r="D57" s="68" t="s">
        <v>99</v>
      </c>
      <c r="E57" s="69">
        <f>295*1.05</f>
        <v>309.75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82"/>
      <c r="R57" s="52"/>
      <c r="S57" s="52"/>
    </row>
    <row r="58" spans="1:19" ht="41.25" customHeight="1">
      <c r="A58" s="47">
        <v>2</v>
      </c>
      <c r="B58" s="81" t="s">
        <v>152</v>
      </c>
      <c r="C58" s="67" t="s">
        <v>207</v>
      </c>
      <c r="D58" s="68" t="s">
        <v>100</v>
      </c>
      <c r="E58" s="69">
        <f>E57*0.4</f>
        <v>123.9</v>
      </c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82"/>
      <c r="Q58" s="52"/>
    </row>
    <row r="59" spans="1:19" ht="18.75" customHeight="1">
      <c r="A59" s="47">
        <v>3</v>
      </c>
      <c r="B59" s="81" t="s">
        <v>152</v>
      </c>
      <c r="C59" s="67" t="s">
        <v>153</v>
      </c>
      <c r="D59" s="68" t="s">
        <v>99</v>
      </c>
      <c r="E59" s="69">
        <f>E57</f>
        <v>309.75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82"/>
      <c r="R59" s="52"/>
      <c r="S59" s="52"/>
    </row>
    <row r="60" spans="1:19" ht="27.75" customHeight="1">
      <c r="A60" s="47">
        <v>4</v>
      </c>
      <c r="B60" s="81" t="s">
        <v>155</v>
      </c>
      <c r="C60" s="67" t="s">
        <v>154</v>
      </c>
      <c r="D60" s="68" t="s">
        <v>99</v>
      </c>
      <c r="E60" s="69">
        <f>E57</f>
        <v>309.75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82"/>
      <c r="R60" s="52"/>
      <c r="S60" s="52"/>
    </row>
    <row r="61" spans="1:19" ht="15" customHeight="1">
      <c r="A61" s="47">
        <v>5</v>
      </c>
      <c r="B61" s="81"/>
      <c r="C61" s="171" t="s">
        <v>156</v>
      </c>
      <c r="D61" s="68" t="s">
        <v>100</v>
      </c>
      <c r="E61" s="69">
        <f>E60*0.2*1.3</f>
        <v>80.535000000000011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82"/>
      <c r="Q61" s="52"/>
    </row>
    <row r="62" spans="1:19" ht="27.75" customHeight="1">
      <c r="A62" s="47">
        <v>6</v>
      </c>
      <c r="B62" s="81" t="s">
        <v>155</v>
      </c>
      <c r="C62" s="67" t="s">
        <v>169</v>
      </c>
      <c r="D62" s="68" t="s">
        <v>99</v>
      </c>
      <c r="E62" s="69">
        <f>E59</f>
        <v>309.75</v>
      </c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82"/>
      <c r="R62" s="52"/>
      <c r="S62" s="52"/>
    </row>
    <row r="63" spans="1:19" ht="15" customHeight="1">
      <c r="A63" s="47">
        <v>7</v>
      </c>
      <c r="B63" s="81"/>
      <c r="C63" s="171" t="s">
        <v>253</v>
      </c>
      <c r="D63" s="68" t="s">
        <v>100</v>
      </c>
      <c r="E63" s="69">
        <f>E62*0.2*1.3</f>
        <v>80.535000000000011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82"/>
      <c r="Q63" s="52"/>
    </row>
    <row r="64" spans="1:19" s="258" customFormat="1" ht="29.25" customHeight="1">
      <c r="A64" s="47">
        <v>8</v>
      </c>
      <c r="B64" s="259" t="s">
        <v>159</v>
      </c>
      <c r="C64" s="253" t="s">
        <v>165</v>
      </c>
      <c r="D64" s="254" t="s">
        <v>96</v>
      </c>
      <c r="E64" s="255">
        <f>7+7+6+22+15</f>
        <v>57</v>
      </c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7"/>
    </row>
    <row r="65" spans="1:19" s="258" customFormat="1" ht="16.5" customHeight="1">
      <c r="A65" s="47">
        <v>9</v>
      </c>
      <c r="B65" s="259"/>
      <c r="C65" s="260" t="s">
        <v>166</v>
      </c>
      <c r="D65" s="254" t="s">
        <v>96</v>
      </c>
      <c r="E65" s="255">
        <f>ROUND(E64*1.03,0)</f>
        <v>59</v>
      </c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7"/>
    </row>
    <row r="66" spans="1:19" s="258" customFormat="1" ht="16.5" customHeight="1">
      <c r="A66" s="47">
        <v>10</v>
      </c>
      <c r="B66" s="259"/>
      <c r="C66" s="260" t="s">
        <v>167</v>
      </c>
      <c r="D66" s="254" t="s">
        <v>100</v>
      </c>
      <c r="E66" s="255">
        <f>E64*0.017</f>
        <v>0.96900000000000008</v>
      </c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7"/>
    </row>
    <row r="67" spans="1:19" ht="41.25" customHeight="1">
      <c r="A67" s="47">
        <v>11</v>
      </c>
      <c r="B67" s="81" t="s">
        <v>160</v>
      </c>
      <c r="C67" s="27" t="s">
        <v>199</v>
      </c>
      <c r="D67" s="49" t="s">
        <v>99</v>
      </c>
      <c r="E67" s="250">
        <v>221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82"/>
    </row>
    <row r="68" spans="1:19" ht="41.25" customHeight="1">
      <c r="A68" s="47">
        <v>12</v>
      </c>
      <c r="B68" s="81" t="s">
        <v>160</v>
      </c>
      <c r="C68" s="27" t="s">
        <v>200</v>
      </c>
      <c r="D68" s="49" t="s">
        <v>99</v>
      </c>
      <c r="E68" s="250">
        <v>74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82"/>
    </row>
    <row r="69" spans="1:19" s="311" customFormat="1" ht="24.75" customHeight="1">
      <c r="A69" s="305">
        <v>13</v>
      </c>
      <c r="B69" s="278" t="s">
        <v>160</v>
      </c>
      <c r="C69" s="306" t="s">
        <v>236</v>
      </c>
      <c r="D69" s="307" t="s">
        <v>212</v>
      </c>
      <c r="E69" s="308">
        <v>0</v>
      </c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10"/>
      <c r="Q69" s="311" t="s">
        <v>246</v>
      </c>
    </row>
    <row r="70" spans="1:19" s="251" customFormat="1" ht="15" customHeight="1">
      <c r="A70" s="261"/>
      <c r="B70" s="262"/>
      <c r="C70" s="263" t="s">
        <v>175</v>
      </c>
      <c r="D70" s="264"/>
      <c r="E70" s="265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7"/>
      <c r="R70" s="252"/>
      <c r="S70" s="252"/>
    </row>
    <row r="71" spans="1:19" ht="29.25" customHeight="1">
      <c r="A71" s="47">
        <v>1</v>
      </c>
      <c r="B71" s="81" t="s">
        <v>152</v>
      </c>
      <c r="C71" s="67" t="s">
        <v>168</v>
      </c>
      <c r="D71" s="68" t="s">
        <v>99</v>
      </c>
      <c r="E71" s="69">
        <f>322*1.05</f>
        <v>338.1</v>
      </c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82"/>
      <c r="R71" s="52"/>
      <c r="S71" s="52"/>
    </row>
    <row r="72" spans="1:19" ht="40.5" customHeight="1">
      <c r="A72" s="47">
        <v>2</v>
      </c>
      <c r="B72" s="81" t="s">
        <v>152</v>
      </c>
      <c r="C72" s="67" t="s">
        <v>207</v>
      </c>
      <c r="D72" s="68" t="s">
        <v>100</v>
      </c>
      <c r="E72" s="69">
        <f>E71*0.4</f>
        <v>135.24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82"/>
    </row>
    <row r="73" spans="1:19" ht="18.75" customHeight="1">
      <c r="A73" s="47">
        <v>3</v>
      </c>
      <c r="B73" s="81" t="s">
        <v>152</v>
      </c>
      <c r="C73" s="67" t="s">
        <v>153</v>
      </c>
      <c r="D73" s="68" t="s">
        <v>99</v>
      </c>
      <c r="E73" s="69">
        <f>E71</f>
        <v>338.1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82"/>
      <c r="R73" s="52"/>
      <c r="S73" s="52"/>
    </row>
    <row r="74" spans="1:19" ht="27.75" customHeight="1">
      <c r="A74" s="47">
        <v>4</v>
      </c>
      <c r="B74" s="81" t="s">
        <v>155</v>
      </c>
      <c r="C74" s="67" t="s">
        <v>154</v>
      </c>
      <c r="D74" s="68" t="s">
        <v>99</v>
      </c>
      <c r="E74" s="69">
        <f>E71</f>
        <v>338.1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82"/>
      <c r="R74" s="52"/>
      <c r="S74" s="52"/>
    </row>
    <row r="75" spans="1:19" ht="15" customHeight="1">
      <c r="A75" s="47">
        <v>5</v>
      </c>
      <c r="B75" s="81"/>
      <c r="C75" s="171" t="s">
        <v>156</v>
      </c>
      <c r="D75" s="68" t="s">
        <v>100</v>
      </c>
      <c r="E75" s="69">
        <f>E74*0.2*1.3</f>
        <v>87.906000000000006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82"/>
    </row>
    <row r="76" spans="1:19" s="258" customFormat="1" ht="15" customHeight="1">
      <c r="A76" s="47">
        <v>6</v>
      </c>
      <c r="B76" s="81" t="s">
        <v>161</v>
      </c>
      <c r="C76" s="253" t="s">
        <v>162</v>
      </c>
      <c r="D76" s="254" t="s">
        <v>99</v>
      </c>
      <c r="E76" s="255">
        <v>322</v>
      </c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7"/>
    </row>
    <row r="77" spans="1:19" s="258" customFormat="1" ht="27" customHeight="1">
      <c r="A77" s="47">
        <v>7</v>
      </c>
      <c r="B77" s="259"/>
      <c r="C77" s="260" t="s">
        <v>206</v>
      </c>
      <c r="D77" s="254" t="s">
        <v>99</v>
      </c>
      <c r="E77" s="255">
        <f>E76*1.05</f>
        <v>338.1</v>
      </c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7"/>
    </row>
    <row r="78" spans="1:19" s="258" customFormat="1" ht="29.25" customHeight="1">
      <c r="A78" s="47">
        <v>8</v>
      </c>
      <c r="B78" s="259"/>
      <c r="C78" s="260" t="s">
        <v>163</v>
      </c>
      <c r="D78" s="254" t="s">
        <v>100</v>
      </c>
      <c r="E78" s="255">
        <f>E76*0.06*1.3</f>
        <v>25.116</v>
      </c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7"/>
    </row>
    <row r="79" spans="1:19" s="258" customFormat="1" ht="26.25" customHeight="1">
      <c r="A79" s="47">
        <v>9</v>
      </c>
      <c r="B79" s="259"/>
      <c r="C79" s="260" t="s">
        <v>164</v>
      </c>
      <c r="D79" s="254" t="s">
        <v>100</v>
      </c>
      <c r="E79" s="255">
        <f>E76*0.2*1.3</f>
        <v>83.720000000000013</v>
      </c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7"/>
    </row>
    <row r="80" spans="1:19" s="258" customFormat="1" ht="29.25" customHeight="1">
      <c r="A80" s="47">
        <v>10</v>
      </c>
      <c r="B80" s="259" t="s">
        <v>159</v>
      </c>
      <c r="C80" s="253" t="s">
        <v>165</v>
      </c>
      <c r="D80" s="254" t="s">
        <v>96</v>
      </c>
      <c r="E80" s="255">
        <f>400-E64-E45</f>
        <v>263</v>
      </c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7"/>
    </row>
    <row r="81" spans="1:19" s="258" customFormat="1" ht="15" customHeight="1">
      <c r="A81" s="47">
        <v>11</v>
      </c>
      <c r="B81" s="259"/>
      <c r="C81" s="260" t="s">
        <v>166</v>
      </c>
      <c r="D81" s="254" t="s">
        <v>96</v>
      </c>
      <c r="E81" s="255">
        <f>ROUND(E80*1.03,0)</f>
        <v>271</v>
      </c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7"/>
    </row>
    <row r="82" spans="1:19" s="258" customFormat="1" ht="15" customHeight="1">
      <c r="A82" s="47">
        <v>12</v>
      </c>
      <c r="B82" s="259"/>
      <c r="C82" s="260" t="s">
        <v>167</v>
      </c>
      <c r="D82" s="254" t="s">
        <v>100</v>
      </c>
      <c r="E82" s="255">
        <f>E80*0.017</f>
        <v>4.4710000000000001</v>
      </c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7"/>
    </row>
    <row r="83" spans="1:19" s="251" customFormat="1" ht="15" customHeight="1">
      <c r="A83" s="268"/>
      <c r="B83" s="269"/>
      <c r="C83" s="270" t="s">
        <v>178</v>
      </c>
      <c r="D83" s="271"/>
      <c r="E83" s="272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4"/>
    </row>
    <row r="84" spans="1:19" ht="39.75" customHeight="1">
      <c r="A84" s="47">
        <v>1</v>
      </c>
      <c r="B84" s="99" t="s">
        <v>186</v>
      </c>
      <c r="C84" s="48" t="s">
        <v>208</v>
      </c>
      <c r="D84" s="49" t="s">
        <v>99</v>
      </c>
      <c r="E84" s="50">
        <v>1875</v>
      </c>
      <c r="F84" s="256"/>
      <c r="G84" s="256"/>
      <c r="H84" s="256"/>
      <c r="I84" s="256"/>
      <c r="J84" s="256"/>
      <c r="K84" s="51"/>
      <c r="L84" s="51"/>
      <c r="M84" s="51"/>
      <c r="N84" s="51"/>
      <c r="O84" s="51"/>
      <c r="P84" s="82"/>
      <c r="Q84" s="52"/>
    </row>
    <row r="85" spans="1:19" ht="15" customHeight="1">
      <c r="A85" s="47">
        <v>2</v>
      </c>
      <c r="B85" s="99"/>
      <c r="C85" s="275" t="s">
        <v>177</v>
      </c>
      <c r="D85" s="49" t="s">
        <v>105</v>
      </c>
      <c r="E85" s="50">
        <f>E84*0.04</f>
        <v>75</v>
      </c>
      <c r="F85" s="254"/>
      <c r="G85" s="256"/>
      <c r="H85" s="256"/>
      <c r="I85" s="256"/>
      <c r="J85" s="256"/>
      <c r="K85" s="51"/>
      <c r="L85" s="51"/>
      <c r="M85" s="51"/>
      <c r="N85" s="51"/>
      <c r="O85" s="51"/>
      <c r="P85" s="82"/>
      <c r="Q85" s="52"/>
    </row>
    <row r="86" spans="1:19" s="251" customFormat="1" ht="15" customHeight="1">
      <c r="A86" s="268"/>
      <c r="B86" s="269"/>
      <c r="C86" s="270" t="s">
        <v>179</v>
      </c>
      <c r="D86" s="271"/>
      <c r="E86" s="272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4"/>
    </row>
    <row r="87" spans="1:19" ht="27.75" customHeight="1">
      <c r="A87" s="47">
        <v>1</v>
      </c>
      <c r="B87" s="99" t="s">
        <v>186</v>
      </c>
      <c r="C87" s="48" t="s">
        <v>195</v>
      </c>
      <c r="D87" s="49" t="s">
        <v>99</v>
      </c>
      <c r="E87" s="50">
        <v>18</v>
      </c>
      <c r="F87" s="256"/>
      <c r="G87" s="256"/>
      <c r="H87" s="256"/>
      <c r="I87" s="256"/>
      <c r="J87" s="256"/>
      <c r="K87" s="51"/>
      <c r="L87" s="51"/>
      <c r="M87" s="51"/>
      <c r="N87" s="51"/>
      <c r="O87" s="51"/>
      <c r="P87" s="82"/>
      <c r="Q87" s="52"/>
    </row>
    <row r="88" spans="1:19" ht="15" customHeight="1">
      <c r="A88" s="47">
        <v>2</v>
      </c>
      <c r="B88" s="99"/>
      <c r="C88" s="275" t="s">
        <v>176</v>
      </c>
      <c r="D88" s="49" t="s">
        <v>100</v>
      </c>
      <c r="E88" s="50">
        <f>E87*0.1*1.15</f>
        <v>2.0699999999999998</v>
      </c>
      <c r="F88" s="254"/>
      <c r="G88" s="256"/>
      <c r="H88" s="256"/>
      <c r="I88" s="256"/>
      <c r="J88" s="256"/>
      <c r="K88" s="51"/>
      <c r="L88" s="51"/>
      <c r="M88" s="51"/>
      <c r="N88" s="51"/>
      <c r="O88" s="51"/>
      <c r="P88" s="82"/>
      <c r="Q88" s="52"/>
    </row>
    <row r="89" spans="1:19" ht="27.75" customHeight="1">
      <c r="A89" s="47">
        <v>3</v>
      </c>
      <c r="B89" s="99"/>
      <c r="C89" s="275" t="s">
        <v>196</v>
      </c>
      <c r="D89" s="49" t="s">
        <v>100</v>
      </c>
      <c r="E89" s="50">
        <f>E87*0.05*1.15</f>
        <v>1.0349999999999999</v>
      </c>
      <c r="F89" s="254"/>
      <c r="G89" s="256"/>
      <c r="H89" s="256"/>
      <c r="I89" s="256"/>
      <c r="J89" s="256"/>
      <c r="K89" s="51"/>
      <c r="L89" s="51"/>
      <c r="M89" s="51"/>
      <c r="N89" s="51"/>
      <c r="O89" s="51"/>
      <c r="P89" s="82"/>
      <c r="Q89" s="52"/>
    </row>
    <row r="90" spans="1:19" ht="25.5" customHeight="1">
      <c r="A90" s="47">
        <v>4</v>
      </c>
      <c r="B90" s="99"/>
      <c r="C90" s="275" t="s">
        <v>198</v>
      </c>
      <c r="D90" s="49" t="s">
        <v>99</v>
      </c>
      <c r="E90" s="50">
        <v>2</v>
      </c>
      <c r="F90" s="254"/>
      <c r="G90" s="256"/>
      <c r="H90" s="256"/>
      <c r="I90" s="256"/>
      <c r="J90" s="256"/>
      <c r="K90" s="51"/>
      <c r="L90" s="51"/>
      <c r="M90" s="51"/>
      <c r="N90" s="51"/>
      <c r="O90" s="51"/>
      <c r="P90" s="82"/>
      <c r="Q90" s="52"/>
    </row>
    <row r="91" spans="1:19" ht="25.5" customHeight="1">
      <c r="A91" s="47">
        <v>5</v>
      </c>
      <c r="B91" s="99"/>
      <c r="C91" s="275" t="s">
        <v>191</v>
      </c>
      <c r="D91" s="49" t="s">
        <v>95</v>
      </c>
      <c r="E91" s="50">
        <v>5</v>
      </c>
      <c r="F91" s="254"/>
      <c r="G91" s="256"/>
      <c r="H91" s="256"/>
      <c r="I91" s="256"/>
      <c r="J91" s="256"/>
      <c r="K91" s="51"/>
      <c r="L91" s="51"/>
      <c r="M91" s="51"/>
      <c r="N91" s="51"/>
      <c r="O91" s="51"/>
      <c r="P91" s="82"/>
      <c r="Q91" s="52"/>
    </row>
    <row r="92" spans="1:19" ht="27.75" customHeight="1">
      <c r="A92" s="47">
        <v>6</v>
      </c>
      <c r="B92" s="99"/>
      <c r="C92" s="275" t="s">
        <v>192</v>
      </c>
      <c r="D92" s="49" t="s">
        <v>95</v>
      </c>
      <c r="E92" s="50">
        <v>12</v>
      </c>
      <c r="F92" s="254"/>
      <c r="G92" s="256"/>
      <c r="H92" s="256"/>
      <c r="I92" s="256"/>
      <c r="J92" s="256"/>
      <c r="K92" s="51"/>
      <c r="L92" s="51"/>
      <c r="M92" s="51"/>
      <c r="N92" s="51"/>
      <c r="O92" s="51"/>
      <c r="P92" s="82"/>
      <c r="Q92" s="52"/>
    </row>
    <row r="93" spans="1:19" ht="25.5" customHeight="1">
      <c r="A93" s="47">
        <v>7</v>
      </c>
      <c r="B93" s="99"/>
      <c r="C93" s="275" t="s">
        <v>193</v>
      </c>
      <c r="D93" s="49" t="s">
        <v>95</v>
      </c>
      <c r="E93" s="50">
        <v>6</v>
      </c>
      <c r="F93" s="254"/>
      <c r="G93" s="256"/>
      <c r="H93" s="256"/>
      <c r="I93" s="256"/>
      <c r="J93" s="256"/>
      <c r="K93" s="51"/>
      <c r="L93" s="51"/>
      <c r="M93" s="51"/>
      <c r="N93" s="51"/>
      <c r="O93" s="51"/>
      <c r="P93" s="82"/>
      <c r="Q93" s="52"/>
    </row>
    <row r="94" spans="1:19" ht="27.75" customHeight="1">
      <c r="A94" s="47">
        <v>8</v>
      </c>
      <c r="B94" s="99"/>
      <c r="C94" s="275" t="s">
        <v>194</v>
      </c>
      <c r="D94" s="49" t="s">
        <v>95</v>
      </c>
      <c r="E94" s="50">
        <v>6</v>
      </c>
      <c r="F94" s="254"/>
      <c r="G94" s="256"/>
      <c r="H94" s="256"/>
      <c r="I94" s="256"/>
      <c r="J94" s="256"/>
      <c r="K94" s="51"/>
      <c r="L94" s="51"/>
      <c r="M94" s="51"/>
      <c r="N94" s="51"/>
      <c r="O94" s="51"/>
      <c r="P94" s="82"/>
      <c r="Q94" s="52"/>
    </row>
    <row r="95" spans="1:19" ht="15" customHeight="1">
      <c r="A95" s="47">
        <v>9</v>
      </c>
      <c r="B95" s="99" t="s">
        <v>186</v>
      </c>
      <c r="C95" s="48" t="s">
        <v>197</v>
      </c>
      <c r="D95" s="49" t="s">
        <v>94</v>
      </c>
      <c r="E95" s="50">
        <v>15</v>
      </c>
      <c r="F95" s="256"/>
      <c r="G95" s="256"/>
      <c r="H95" s="256"/>
      <c r="I95" s="256"/>
      <c r="J95" s="256"/>
      <c r="K95" s="51"/>
      <c r="L95" s="51"/>
      <c r="M95" s="51"/>
      <c r="N95" s="51"/>
      <c r="O95" s="51"/>
      <c r="P95" s="82"/>
      <c r="Q95" s="52"/>
    </row>
    <row r="96" spans="1:19" s="3" customFormat="1">
      <c r="A96" s="74"/>
      <c r="B96" s="186"/>
      <c r="C96" s="210" t="s">
        <v>180</v>
      </c>
      <c r="D96" s="68"/>
      <c r="E96" s="187"/>
      <c r="F96" s="75"/>
      <c r="G96" s="75"/>
      <c r="H96" s="75"/>
      <c r="I96" s="75"/>
      <c r="J96" s="51"/>
      <c r="K96" s="75"/>
      <c r="L96" s="75"/>
      <c r="M96" s="75"/>
      <c r="N96" s="75"/>
      <c r="O96" s="75"/>
      <c r="P96" s="76"/>
      <c r="R96" s="77"/>
      <c r="S96" s="77"/>
    </row>
    <row r="97" spans="1:19" ht="16.5" customHeight="1">
      <c r="A97" s="47">
        <v>1</v>
      </c>
      <c r="B97" s="81" t="s">
        <v>160</v>
      </c>
      <c r="C97" s="27" t="s">
        <v>210</v>
      </c>
      <c r="D97" s="49" t="s">
        <v>95</v>
      </c>
      <c r="E97" s="250">
        <v>2</v>
      </c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82"/>
    </row>
    <row r="98" spans="1:19" ht="52.5" customHeight="1">
      <c r="A98" s="47">
        <v>2</v>
      </c>
      <c r="B98" s="81" t="s">
        <v>160</v>
      </c>
      <c r="C98" s="27" t="s">
        <v>213</v>
      </c>
      <c r="D98" s="49" t="s">
        <v>95</v>
      </c>
      <c r="E98" s="250">
        <v>8</v>
      </c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82"/>
    </row>
    <row r="99" spans="1:19" s="311" customFormat="1" ht="68.25" customHeight="1">
      <c r="A99" s="305">
        <v>3</v>
      </c>
      <c r="B99" s="278" t="s">
        <v>160</v>
      </c>
      <c r="C99" s="306" t="s">
        <v>209</v>
      </c>
      <c r="D99" s="307" t="s">
        <v>94</v>
      </c>
      <c r="E99" s="308">
        <v>0</v>
      </c>
      <c r="F99" s="309"/>
      <c r="G99" s="309"/>
      <c r="H99" s="309"/>
      <c r="I99" s="309"/>
      <c r="J99" s="309"/>
      <c r="K99" s="309"/>
      <c r="L99" s="309"/>
      <c r="M99" s="309"/>
      <c r="N99" s="309"/>
      <c r="O99" s="309"/>
      <c r="P99" s="310"/>
      <c r="Q99" s="311" t="s">
        <v>247</v>
      </c>
    </row>
    <row r="100" spans="1:19" s="3" customFormat="1" ht="25.5">
      <c r="A100" s="74"/>
      <c r="B100" s="186"/>
      <c r="C100" s="210" t="s">
        <v>235</v>
      </c>
      <c r="D100" s="68"/>
      <c r="E100" s="187"/>
      <c r="F100" s="75"/>
      <c r="G100" s="75"/>
      <c r="H100" s="75"/>
      <c r="I100" s="75"/>
      <c r="J100" s="51"/>
      <c r="K100" s="75"/>
      <c r="L100" s="75"/>
      <c r="M100" s="75"/>
      <c r="N100" s="75"/>
      <c r="O100" s="75"/>
      <c r="P100" s="76"/>
      <c r="R100" s="77"/>
      <c r="S100" s="77"/>
    </row>
    <row r="101" spans="1:19" s="319" customFormat="1" ht="17.25" customHeight="1">
      <c r="A101" s="315">
        <v>1</v>
      </c>
      <c r="B101" s="81" t="s">
        <v>160</v>
      </c>
      <c r="C101" s="316" t="s">
        <v>214</v>
      </c>
      <c r="D101" s="317" t="s">
        <v>96</v>
      </c>
      <c r="E101" s="250">
        <v>110</v>
      </c>
      <c r="F101" s="317"/>
      <c r="G101" s="317"/>
      <c r="H101" s="317"/>
      <c r="I101" s="318"/>
      <c r="J101" s="318"/>
      <c r="K101" s="318"/>
      <c r="L101" s="318"/>
      <c r="M101" s="318"/>
      <c r="N101" s="318"/>
      <c r="O101" s="318"/>
      <c r="P101" s="318"/>
    </row>
    <row r="102" spans="1:19" s="319" customFormat="1" ht="27.75" customHeight="1">
      <c r="A102" s="315">
        <v>2</v>
      </c>
      <c r="B102" s="81" t="s">
        <v>160</v>
      </c>
      <c r="C102" s="316" t="s">
        <v>215</v>
      </c>
      <c r="D102" s="317" t="s">
        <v>96</v>
      </c>
      <c r="E102" s="250">
        <v>110</v>
      </c>
      <c r="F102" s="317"/>
      <c r="G102" s="317"/>
      <c r="H102" s="317"/>
      <c r="I102" s="318"/>
      <c r="J102" s="318"/>
      <c r="K102" s="318"/>
      <c r="L102" s="318"/>
      <c r="M102" s="318"/>
      <c r="N102" s="318"/>
      <c r="O102" s="318"/>
      <c r="P102" s="318"/>
    </row>
    <row r="103" spans="1:19" s="319" customFormat="1" ht="54" customHeight="1">
      <c r="A103" s="315">
        <v>3</v>
      </c>
      <c r="B103" s="81" t="s">
        <v>160</v>
      </c>
      <c r="C103" s="320" t="s">
        <v>216</v>
      </c>
      <c r="D103" s="321" t="s">
        <v>217</v>
      </c>
      <c r="E103" s="250">
        <v>2</v>
      </c>
      <c r="F103" s="317"/>
      <c r="G103" s="317"/>
      <c r="H103" s="317"/>
      <c r="I103" s="318"/>
      <c r="J103" s="318"/>
      <c r="K103" s="318"/>
      <c r="L103" s="318"/>
      <c r="M103" s="318"/>
      <c r="N103" s="318"/>
      <c r="O103" s="318"/>
      <c r="P103" s="318"/>
    </row>
    <row r="104" spans="1:19" s="319" customFormat="1" ht="67.5" customHeight="1">
      <c r="A104" s="315">
        <v>4</v>
      </c>
      <c r="B104" s="81" t="s">
        <v>160</v>
      </c>
      <c r="C104" s="320" t="s">
        <v>218</v>
      </c>
      <c r="D104" s="321" t="s">
        <v>96</v>
      </c>
      <c r="E104" s="250">
        <v>3</v>
      </c>
      <c r="F104" s="321"/>
      <c r="G104" s="317"/>
      <c r="H104" s="321"/>
      <c r="I104" s="322"/>
      <c r="J104" s="322"/>
      <c r="K104" s="322"/>
      <c r="L104" s="322"/>
      <c r="M104" s="322"/>
      <c r="N104" s="322"/>
      <c r="O104" s="322"/>
      <c r="P104" s="322"/>
    </row>
    <row r="105" spans="1:19" s="319" customFormat="1" ht="43.5" customHeight="1">
      <c r="A105" s="315">
        <v>5</v>
      </c>
      <c r="B105" s="81" t="s">
        <v>160</v>
      </c>
      <c r="C105" s="320" t="s">
        <v>219</v>
      </c>
      <c r="D105" s="321" t="s">
        <v>220</v>
      </c>
      <c r="E105" s="250">
        <v>1</v>
      </c>
      <c r="F105" s="321"/>
      <c r="G105" s="317"/>
      <c r="H105" s="321"/>
      <c r="I105" s="322"/>
      <c r="J105" s="322"/>
      <c r="K105" s="322"/>
      <c r="L105" s="322"/>
      <c r="M105" s="322"/>
      <c r="N105" s="322"/>
      <c r="O105" s="322"/>
      <c r="P105" s="322"/>
    </row>
    <row r="106" spans="1:19" s="319" customFormat="1" ht="27" customHeight="1">
      <c r="A106" s="315">
        <v>6</v>
      </c>
      <c r="B106" s="81" t="s">
        <v>160</v>
      </c>
      <c r="C106" s="320" t="s">
        <v>221</v>
      </c>
      <c r="D106" s="321" t="s">
        <v>96</v>
      </c>
      <c r="E106" s="250">
        <v>5</v>
      </c>
      <c r="F106" s="321"/>
      <c r="G106" s="317"/>
      <c r="H106" s="321"/>
      <c r="I106" s="322"/>
      <c r="J106" s="322"/>
      <c r="K106" s="322"/>
      <c r="L106" s="322"/>
      <c r="M106" s="322"/>
      <c r="N106" s="322"/>
      <c r="O106" s="322"/>
      <c r="P106" s="322"/>
    </row>
    <row r="107" spans="1:19" s="319" customFormat="1" ht="25.5" customHeight="1">
      <c r="A107" s="315">
        <v>7</v>
      </c>
      <c r="B107" s="81" t="s">
        <v>160</v>
      </c>
      <c r="C107" s="320" t="s">
        <v>222</v>
      </c>
      <c r="D107" s="321" t="s">
        <v>96</v>
      </c>
      <c r="E107" s="250">
        <v>110</v>
      </c>
      <c r="F107" s="321"/>
      <c r="G107" s="317"/>
      <c r="H107" s="321"/>
      <c r="I107" s="322"/>
      <c r="J107" s="322"/>
      <c r="K107" s="322"/>
      <c r="L107" s="322"/>
      <c r="M107" s="322"/>
      <c r="N107" s="322"/>
      <c r="O107" s="322"/>
      <c r="P107" s="322"/>
    </row>
    <row r="108" spans="1:19" s="319" customFormat="1" ht="51.75" customHeight="1">
      <c r="A108" s="315">
        <v>8</v>
      </c>
      <c r="B108" s="81" t="s">
        <v>160</v>
      </c>
      <c r="C108" s="320" t="s">
        <v>223</v>
      </c>
      <c r="D108" s="321" t="s">
        <v>224</v>
      </c>
      <c r="E108" s="250">
        <v>245</v>
      </c>
      <c r="F108" s="321"/>
      <c r="G108" s="317"/>
      <c r="H108" s="321"/>
      <c r="I108" s="322"/>
      <c r="J108" s="322"/>
      <c r="K108" s="322"/>
      <c r="L108" s="322"/>
      <c r="M108" s="322"/>
      <c r="N108" s="322"/>
      <c r="O108" s="322"/>
      <c r="P108" s="322"/>
    </row>
    <row r="109" spans="1:19" s="319" customFormat="1" ht="67.5" customHeight="1">
      <c r="A109" s="315">
        <v>9</v>
      </c>
      <c r="B109" s="81" t="s">
        <v>160</v>
      </c>
      <c r="C109" s="320" t="s">
        <v>225</v>
      </c>
      <c r="D109" s="321" t="s">
        <v>224</v>
      </c>
      <c r="E109" s="250">
        <v>85</v>
      </c>
      <c r="F109" s="321"/>
      <c r="G109" s="317"/>
      <c r="H109" s="321"/>
      <c r="I109" s="322"/>
      <c r="J109" s="322"/>
      <c r="K109" s="322"/>
      <c r="L109" s="322"/>
      <c r="M109" s="322"/>
      <c r="N109" s="322"/>
      <c r="O109" s="322"/>
      <c r="P109" s="322"/>
    </row>
    <row r="110" spans="1:19" s="319" customFormat="1" ht="79.5" customHeight="1">
      <c r="A110" s="315">
        <v>10</v>
      </c>
      <c r="B110" s="81" t="s">
        <v>160</v>
      </c>
      <c r="C110" s="320" t="s">
        <v>226</v>
      </c>
      <c r="D110" s="321" t="s">
        <v>224</v>
      </c>
      <c r="E110" s="250">
        <v>160</v>
      </c>
      <c r="F110" s="321"/>
      <c r="G110" s="317"/>
      <c r="H110" s="321"/>
      <c r="I110" s="322"/>
      <c r="J110" s="322"/>
      <c r="K110" s="322"/>
      <c r="L110" s="322"/>
      <c r="M110" s="322"/>
      <c r="N110" s="322"/>
      <c r="O110" s="322"/>
      <c r="P110" s="322"/>
    </row>
    <row r="111" spans="1:19" s="319" customFormat="1" ht="27.75" customHeight="1">
      <c r="A111" s="315">
        <v>11</v>
      </c>
      <c r="B111" s="81" t="s">
        <v>160</v>
      </c>
      <c r="C111" s="320" t="s">
        <v>227</v>
      </c>
      <c r="D111" s="321" t="s">
        <v>224</v>
      </c>
      <c r="E111" s="250">
        <v>85</v>
      </c>
      <c r="F111" s="321"/>
      <c r="G111" s="317"/>
      <c r="H111" s="321"/>
      <c r="I111" s="322"/>
      <c r="J111" s="322"/>
      <c r="K111" s="322"/>
      <c r="L111" s="322"/>
      <c r="M111" s="322"/>
      <c r="N111" s="322"/>
      <c r="O111" s="322"/>
      <c r="P111" s="322"/>
    </row>
    <row r="112" spans="1:19" s="319" customFormat="1" ht="13.5" customHeight="1">
      <c r="A112" s="315">
        <v>12</v>
      </c>
      <c r="B112" s="81" t="s">
        <v>160</v>
      </c>
      <c r="C112" s="320" t="s">
        <v>228</v>
      </c>
      <c r="D112" s="321" t="s">
        <v>229</v>
      </c>
      <c r="E112" s="250">
        <v>220</v>
      </c>
      <c r="F112" s="321"/>
      <c r="G112" s="317"/>
      <c r="H112" s="321"/>
      <c r="I112" s="322"/>
      <c r="J112" s="322"/>
      <c r="K112" s="322"/>
      <c r="L112" s="322"/>
      <c r="M112" s="322"/>
      <c r="N112" s="322"/>
      <c r="O112" s="322"/>
      <c r="P112" s="322"/>
      <c r="Q112" s="323"/>
    </row>
    <row r="113" spans="1:17" s="319" customFormat="1" ht="25.5">
      <c r="A113" s="315">
        <v>13</v>
      </c>
      <c r="B113" s="81" t="s">
        <v>160</v>
      </c>
      <c r="C113" s="320" t="s">
        <v>230</v>
      </c>
      <c r="D113" s="321" t="s">
        <v>217</v>
      </c>
      <c r="E113" s="250">
        <v>1</v>
      </c>
      <c r="F113" s="321"/>
      <c r="G113" s="317"/>
      <c r="H113" s="321"/>
      <c r="I113" s="322"/>
      <c r="J113" s="322"/>
      <c r="K113" s="322"/>
      <c r="L113" s="322"/>
      <c r="M113" s="322"/>
      <c r="N113" s="322"/>
      <c r="O113" s="322"/>
      <c r="P113" s="322"/>
      <c r="Q113" s="323"/>
    </row>
    <row r="114" spans="1:17" s="251" customFormat="1" ht="16.5" customHeight="1">
      <c r="A114" s="297"/>
      <c r="B114" s="296"/>
      <c r="C114" s="298" t="s">
        <v>232</v>
      </c>
      <c r="D114" s="299"/>
      <c r="E114" s="303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2"/>
      <c r="Q114" s="304"/>
    </row>
    <row r="115" spans="1:17" s="280" customFormat="1" ht="31.5" customHeight="1">
      <c r="A115" s="287">
        <v>1</v>
      </c>
      <c r="B115" s="227" t="s">
        <v>159</v>
      </c>
      <c r="C115" s="300" t="s">
        <v>204</v>
      </c>
      <c r="D115" s="301" t="s">
        <v>94</v>
      </c>
      <c r="E115" s="302">
        <v>1</v>
      </c>
      <c r="F115" s="231"/>
      <c r="G115" s="231"/>
      <c r="H115" s="283"/>
      <c r="I115" s="283"/>
      <c r="J115" s="231"/>
      <c r="K115" s="283"/>
      <c r="L115" s="283"/>
      <c r="M115" s="283"/>
      <c r="N115" s="283"/>
      <c r="O115" s="283"/>
      <c r="P115" s="288"/>
    </row>
    <row r="116" spans="1:17" ht="14.25" customHeight="1">
      <c r="A116" s="289"/>
      <c r="B116" s="290"/>
      <c r="C116" s="291"/>
      <c r="D116" s="292"/>
      <c r="E116" s="293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5"/>
    </row>
    <row r="117" spans="1:17" ht="14.25" customHeight="1" thickBot="1">
      <c r="A117" s="242"/>
      <c r="B117" s="243"/>
      <c r="C117" s="244"/>
      <c r="D117" s="245"/>
      <c r="E117" s="246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8"/>
      <c r="Q117" s="52"/>
    </row>
    <row r="118" spans="1:17" ht="15.75" customHeight="1">
      <c r="A118" s="240"/>
      <c r="B118" s="241"/>
      <c r="C118" s="388" t="s">
        <v>54</v>
      </c>
      <c r="D118" s="389"/>
      <c r="E118" s="389"/>
      <c r="F118" s="389"/>
      <c r="G118" s="389"/>
      <c r="H118" s="389"/>
      <c r="I118" s="389"/>
      <c r="J118" s="389"/>
      <c r="K118" s="390"/>
      <c r="L118" s="46"/>
      <c r="M118" s="46"/>
      <c r="N118" s="46"/>
      <c r="O118" s="46"/>
      <c r="P118" s="80"/>
    </row>
    <row r="119" spans="1:17" ht="15.75" customHeight="1">
      <c r="A119" s="53"/>
      <c r="C119" s="391" t="s">
        <v>93</v>
      </c>
      <c r="D119" s="391"/>
      <c r="E119" s="391"/>
      <c r="F119" s="391"/>
      <c r="G119" s="391"/>
      <c r="H119" s="391"/>
      <c r="I119" s="391"/>
      <c r="J119" s="391"/>
      <c r="K119" s="391"/>
      <c r="L119" s="55"/>
      <c r="M119" s="55"/>
      <c r="N119" s="55"/>
      <c r="O119" s="55"/>
      <c r="P119" s="205"/>
    </row>
    <row r="120" spans="1:17" ht="15.75" customHeight="1" thickBot="1">
      <c r="A120" s="56"/>
      <c r="B120" s="57"/>
      <c r="C120" s="385" t="s">
        <v>86</v>
      </c>
      <c r="D120" s="385"/>
      <c r="E120" s="385"/>
      <c r="F120" s="385"/>
      <c r="G120" s="385"/>
      <c r="H120" s="385"/>
      <c r="I120" s="385"/>
      <c r="J120" s="385"/>
      <c r="K120" s="385"/>
      <c r="L120" s="58"/>
      <c r="M120" s="58"/>
      <c r="N120" s="58"/>
      <c r="O120" s="58"/>
      <c r="P120" s="206"/>
    </row>
    <row r="121" spans="1:17" ht="18" customHeight="1">
      <c r="B121" s="42"/>
      <c r="C121" s="42"/>
      <c r="D121" s="42"/>
      <c r="E121" s="42"/>
      <c r="F121" s="42"/>
    </row>
    <row r="122" spans="1:17" s="40" customFormat="1">
      <c r="C122" s="41"/>
      <c r="D122" s="41"/>
      <c r="E122" s="41"/>
    </row>
    <row r="123" spans="1:17" s="40" customFormat="1">
      <c r="A123" s="376" t="s">
        <v>55</v>
      </c>
      <c r="B123" s="376"/>
      <c r="C123" s="61"/>
      <c r="D123" s="393"/>
      <c r="E123" s="339"/>
      <c r="G123" s="376" t="s">
        <v>87</v>
      </c>
      <c r="H123" s="376"/>
      <c r="I123" s="394"/>
      <c r="J123" s="394"/>
      <c r="K123" s="394"/>
      <c r="L123" s="394"/>
      <c r="M123" s="394"/>
      <c r="N123" s="395"/>
      <c r="O123" s="376"/>
    </row>
    <row r="124" spans="1:17" s="40" customFormat="1">
      <c r="C124" s="29" t="s">
        <v>92</v>
      </c>
      <c r="D124" s="41"/>
      <c r="E124" s="41"/>
      <c r="K124" s="29" t="s">
        <v>92</v>
      </c>
    </row>
    <row r="125" spans="1:17" s="40" customFormat="1">
      <c r="C125" s="41"/>
      <c r="D125" s="41"/>
      <c r="E125" s="41"/>
    </row>
    <row r="126" spans="1:17" s="40" customFormat="1">
      <c r="A126" s="376" t="s">
        <v>56</v>
      </c>
      <c r="B126" s="376"/>
      <c r="C126" s="41"/>
      <c r="D126" s="41"/>
      <c r="E126" s="41"/>
    </row>
    <row r="127" spans="1:17" s="40" customFormat="1">
      <c r="C127" s="41"/>
      <c r="D127" s="41"/>
      <c r="E127" s="41"/>
    </row>
    <row r="128" spans="1:17" s="40" customFormat="1">
      <c r="C128" s="41"/>
      <c r="D128" s="41"/>
      <c r="E128" s="41"/>
    </row>
    <row r="129" spans="3:5" s="40" customFormat="1">
      <c r="C129" s="41"/>
      <c r="D129" s="41"/>
      <c r="E129" s="41"/>
    </row>
    <row r="130" spans="3:5" s="40" customFormat="1">
      <c r="C130" s="41"/>
      <c r="D130" s="41"/>
      <c r="E130" s="41"/>
    </row>
    <row r="131" spans="3:5" s="40" customFormat="1">
      <c r="C131" s="41"/>
      <c r="D131" s="41"/>
      <c r="E131" s="41"/>
    </row>
    <row r="132" spans="3:5" s="40" customFormat="1">
      <c r="C132" s="41"/>
      <c r="D132" s="41"/>
      <c r="E132" s="41"/>
    </row>
    <row r="133" spans="3:5" s="40" customFormat="1">
      <c r="C133" s="41"/>
      <c r="D133" s="41"/>
      <c r="E133" s="41"/>
    </row>
    <row r="134" spans="3:5" s="40" customFormat="1">
      <c r="C134" s="41"/>
      <c r="D134" s="41"/>
      <c r="E134" s="41"/>
    </row>
    <row r="135" spans="3:5" s="40" customFormat="1">
      <c r="C135" s="41"/>
      <c r="D135" s="41"/>
      <c r="E135" s="41"/>
    </row>
    <row r="136" spans="3:5" s="40" customFormat="1" ht="13.5" customHeight="1">
      <c r="C136" s="41"/>
      <c r="D136" s="41"/>
      <c r="E136" s="41"/>
    </row>
    <row r="137" spans="3:5" s="40" customFormat="1">
      <c r="C137" s="41"/>
      <c r="D137" s="41"/>
      <c r="E137" s="41"/>
    </row>
    <row r="138" spans="3:5" s="40" customFormat="1">
      <c r="C138" s="41"/>
      <c r="D138" s="41"/>
      <c r="E138" s="41"/>
    </row>
    <row r="139" spans="3:5" s="40" customFormat="1">
      <c r="C139" s="41"/>
      <c r="D139" s="41"/>
      <c r="E139" s="41"/>
    </row>
    <row r="140" spans="3:5" s="40" customFormat="1">
      <c r="C140" s="41"/>
      <c r="D140" s="41"/>
      <c r="E140" s="41"/>
    </row>
    <row r="141" spans="3:5" s="40" customFormat="1">
      <c r="C141" s="41"/>
      <c r="D141" s="41"/>
      <c r="E141" s="41"/>
    </row>
    <row r="142" spans="3:5" s="40" customFormat="1">
      <c r="C142" s="41"/>
      <c r="D142" s="41"/>
      <c r="E142" s="41"/>
    </row>
    <row r="143" spans="3:5" s="40" customFormat="1">
      <c r="C143" s="41"/>
      <c r="D143" s="41"/>
      <c r="E143" s="41"/>
    </row>
    <row r="144" spans="3:5" s="40" customFormat="1">
      <c r="C144" s="41"/>
      <c r="D144" s="41"/>
      <c r="E144" s="41"/>
    </row>
    <row r="145" spans="3:5" s="40" customFormat="1">
      <c r="C145" s="41"/>
      <c r="D145" s="41"/>
      <c r="E145" s="41"/>
    </row>
    <row r="146" spans="3:5" s="40" customFormat="1">
      <c r="C146" s="41"/>
      <c r="D146" s="41"/>
      <c r="E146" s="41"/>
    </row>
    <row r="147" spans="3:5" s="40" customFormat="1">
      <c r="C147" s="41"/>
      <c r="D147" s="41"/>
      <c r="E147" s="41"/>
    </row>
    <row r="148" spans="3:5" s="40" customFormat="1">
      <c r="C148" s="41"/>
      <c r="D148" s="41"/>
      <c r="E148" s="41"/>
    </row>
    <row r="149" spans="3:5" s="40" customFormat="1">
      <c r="C149" s="41"/>
      <c r="D149" s="41"/>
      <c r="E149" s="41"/>
    </row>
    <row r="150" spans="3:5" s="40" customFormat="1">
      <c r="C150" s="41"/>
      <c r="D150" s="41"/>
      <c r="E150" s="41"/>
    </row>
    <row r="151" spans="3:5" s="40" customFormat="1">
      <c r="C151" s="41"/>
      <c r="D151" s="41"/>
      <c r="E151" s="41"/>
    </row>
    <row r="152" spans="3:5" s="40" customFormat="1">
      <c r="C152" s="41"/>
      <c r="D152" s="41"/>
      <c r="E152" s="41"/>
    </row>
    <row r="153" spans="3:5" s="40" customFormat="1">
      <c r="C153" s="41"/>
      <c r="D153" s="41"/>
      <c r="E153" s="41"/>
    </row>
    <row r="154" spans="3:5" s="40" customFormat="1">
      <c r="C154" s="41"/>
      <c r="D154" s="41"/>
      <c r="E154" s="41"/>
    </row>
    <row r="155" spans="3:5" s="40" customFormat="1">
      <c r="C155" s="41"/>
      <c r="D155" s="41"/>
      <c r="E155" s="41"/>
    </row>
    <row r="156" spans="3:5" s="40" customFormat="1">
      <c r="C156" s="41"/>
      <c r="D156" s="41"/>
      <c r="E156" s="41"/>
    </row>
    <row r="157" spans="3:5" s="40" customFormat="1">
      <c r="C157" s="41"/>
      <c r="D157" s="41"/>
      <c r="E157" s="41"/>
    </row>
    <row r="158" spans="3:5" s="40" customFormat="1">
      <c r="C158" s="41"/>
      <c r="D158" s="41"/>
      <c r="E158" s="41"/>
    </row>
    <row r="159" spans="3:5" s="40" customFormat="1">
      <c r="C159" s="41"/>
      <c r="D159" s="41"/>
      <c r="E159" s="41"/>
    </row>
    <row r="160" spans="3:5" s="40" customFormat="1">
      <c r="C160" s="41"/>
      <c r="D160" s="41"/>
      <c r="E160" s="41"/>
    </row>
    <row r="161" spans="3:5" s="40" customFormat="1">
      <c r="C161" s="41"/>
      <c r="D161" s="41"/>
      <c r="E161" s="41"/>
    </row>
    <row r="162" spans="3:5" s="40" customFormat="1">
      <c r="C162" s="41"/>
      <c r="D162" s="41"/>
      <c r="E162" s="41"/>
    </row>
    <row r="163" spans="3:5" s="40" customFormat="1">
      <c r="C163" s="41"/>
      <c r="D163" s="41"/>
      <c r="E163" s="41"/>
    </row>
    <row r="164" spans="3:5" s="40" customFormat="1">
      <c r="C164" s="41"/>
      <c r="D164" s="41"/>
      <c r="E164" s="41"/>
    </row>
    <row r="165" spans="3:5" s="40" customFormat="1">
      <c r="C165" s="41"/>
      <c r="D165" s="41"/>
      <c r="E165" s="41"/>
    </row>
    <row r="166" spans="3:5" s="40" customFormat="1">
      <c r="C166" s="41"/>
      <c r="D166" s="41"/>
      <c r="E166" s="41"/>
    </row>
    <row r="167" spans="3:5" s="40" customFormat="1">
      <c r="C167" s="41"/>
      <c r="D167" s="41"/>
      <c r="E167" s="41"/>
    </row>
    <row r="168" spans="3:5" s="40" customFormat="1">
      <c r="C168" s="41"/>
      <c r="D168" s="41"/>
      <c r="E168" s="41"/>
    </row>
    <row r="169" spans="3:5" s="40" customFormat="1">
      <c r="C169" s="41"/>
      <c r="D169" s="41"/>
      <c r="E169" s="41"/>
    </row>
    <row r="170" spans="3:5" s="40" customFormat="1">
      <c r="C170" s="41"/>
      <c r="D170" s="41"/>
      <c r="E170" s="41"/>
    </row>
    <row r="171" spans="3:5" s="40" customFormat="1">
      <c r="C171" s="41"/>
      <c r="D171" s="41"/>
      <c r="E171" s="41"/>
    </row>
    <row r="172" spans="3:5" s="40" customFormat="1">
      <c r="C172" s="41"/>
      <c r="D172" s="41"/>
      <c r="E172" s="41"/>
    </row>
    <row r="173" spans="3:5" s="40" customFormat="1">
      <c r="C173" s="41"/>
      <c r="D173" s="41"/>
      <c r="E173" s="41"/>
    </row>
    <row r="174" spans="3:5" s="40" customFormat="1">
      <c r="C174" s="41"/>
      <c r="D174" s="41"/>
      <c r="E174" s="41"/>
    </row>
    <row r="175" spans="3:5" s="40" customFormat="1">
      <c r="C175" s="41"/>
      <c r="D175" s="41"/>
      <c r="E175" s="41"/>
    </row>
    <row r="176" spans="3:5" s="40" customFormat="1">
      <c r="C176" s="41"/>
      <c r="D176" s="41"/>
      <c r="E176" s="41"/>
    </row>
    <row r="177" spans="3:5" s="40" customFormat="1">
      <c r="C177" s="41"/>
      <c r="D177" s="41"/>
      <c r="E177" s="41"/>
    </row>
    <row r="178" spans="3:5" s="40" customFormat="1">
      <c r="C178" s="41"/>
      <c r="D178" s="41"/>
      <c r="E178" s="41"/>
    </row>
    <row r="179" spans="3:5" s="40" customFormat="1">
      <c r="C179" s="41"/>
      <c r="D179" s="41"/>
      <c r="E179" s="41"/>
    </row>
    <row r="180" spans="3:5" s="40" customFormat="1">
      <c r="C180" s="41"/>
      <c r="D180" s="41"/>
      <c r="E180" s="41"/>
    </row>
    <row r="181" spans="3:5" s="40" customFormat="1">
      <c r="C181" s="41"/>
      <c r="D181" s="41"/>
      <c r="E181" s="41"/>
    </row>
    <row r="182" spans="3:5" s="40" customFormat="1">
      <c r="C182" s="41"/>
      <c r="D182" s="41"/>
      <c r="E182" s="41"/>
    </row>
    <row r="183" spans="3:5" s="40" customFormat="1">
      <c r="C183" s="41"/>
      <c r="D183" s="41"/>
      <c r="E183" s="41"/>
    </row>
    <row r="184" spans="3:5" s="40" customFormat="1">
      <c r="C184" s="41"/>
      <c r="D184" s="41"/>
      <c r="E184" s="41"/>
    </row>
    <row r="185" spans="3:5" s="40" customFormat="1">
      <c r="C185" s="41"/>
      <c r="D185" s="41"/>
      <c r="E185" s="41"/>
    </row>
    <row r="186" spans="3:5" s="40" customFormat="1">
      <c r="C186" s="41"/>
      <c r="D186" s="41"/>
      <c r="E186" s="41"/>
    </row>
    <row r="187" spans="3:5" s="40" customFormat="1">
      <c r="C187" s="41"/>
      <c r="D187" s="41"/>
      <c r="E187" s="41"/>
    </row>
    <row r="188" spans="3:5" s="40" customFormat="1">
      <c r="C188" s="41"/>
      <c r="D188" s="41"/>
      <c r="E188" s="41"/>
    </row>
    <row r="189" spans="3:5" s="40" customFormat="1">
      <c r="C189" s="41"/>
      <c r="D189" s="41"/>
      <c r="E189" s="41"/>
    </row>
    <row r="190" spans="3:5" s="40" customFormat="1">
      <c r="C190" s="41"/>
      <c r="D190" s="41"/>
      <c r="E190" s="41"/>
    </row>
    <row r="191" spans="3:5" s="40" customFormat="1">
      <c r="C191" s="41"/>
      <c r="D191" s="41"/>
      <c r="E191" s="41"/>
    </row>
    <row r="192" spans="3:5" s="40" customFormat="1">
      <c r="C192" s="41"/>
      <c r="D192" s="41"/>
      <c r="E192" s="41"/>
    </row>
    <row r="193" spans="3:5" s="40" customFormat="1">
      <c r="C193" s="41"/>
      <c r="D193" s="41"/>
      <c r="E193" s="41"/>
    </row>
    <row r="194" spans="3:5" s="40" customFormat="1">
      <c r="C194" s="41"/>
      <c r="D194" s="41"/>
      <c r="E194" s="41"/>
    </row>
    <row r="195" spans="3:5" s="40" customFormat="1">
      <c r="C195" s="41"/>
      <c r="D195" s="41"/>
      <c r="E195" s="41"/>
    </row>
    <row r="196" spans="3:5" s="40" customFormat="1">
      <c r="C196" s="41"/>
      <c r="D196" s="41"/>
      <c r="E196" s="41"/>
    </row>
    <row r="197" spans="3:5" s="40" customFormat="1">
      <c r="C197" s="41"/>
      <c r="D197" s="41"/>
      <c r="E197" s="41"/>
    </row>
    <row r="198" spans="3:5" s="40" customFormat="1">
      <c r="C198" s="41"/>
      <c r="D198" s="41"/>
      <c r="E198" s="41"/>
    </row>
    <row r="199" spans="3:5" s="40" customFormat="1">
      <c r="C199" s="41"/>
      <c r="D199" s="41"/>
      <c r="E199" s="41"/>
    </row>
    <row r="200" spans="3:5" s="40" customFormat="1">
      <c r="C200" s="41"/>
      <c r="D200" s="41"/>
      <c r="E200" s="41"/>
    </row>
    <row r="201" spans="3:5" s="40" customFormat="1">
      <c r="C201" s="41"/>
      <c r="D201" s="41"/>
      <c r="E201" s="41"/>
    </row>
    <row r="202" spans="3:5" s="40" customFormat="1">
      <c r="C202" s="41"/>
      <c r="D202" s="41"/>
      <c r="E202" s="41"/>
    </row>
    <row r="203" spans="3:5" s="40" customFormat="1">
      <c r="C203" s="41"/>
      <c r="D203" s="41"/>
      <c r="E203" s="41"/>
    </row>
    <row r="204" spans="3:5" s="40" customFormat="1">
      <c r="C204" s="41"/>
      <c r="D204" s="41"/>
      <c r="E204" s="41"/>
    </row>
    <row r="205" spans="3:5" s="40" customFormat="1">
      <c r="C205" s="41"/>
      <c r="D205" s="41"/>
      <c r="E205" s="41"/>
    </row>
    <row r="206" spans="3:5" s="40" customFormat="1">
      <c r="C206" s="41"/>
      <c r="D206" s="41"/>
      <c r="E206" s="41"/>
    </row>
    <row r="207" spans="3:5" s="40" customFormat="1">
      <c r="C207" s="41"/>
      <c r="D207" s="41"/>
      <c r="E207" s="41"/>
    </row>
    <row r="208" spans="3:5" s="40" customFormat="1">
      <c r="C208" s="41"/>
      <c r="D208" s="41"/>
      <c r="E208" s="41"/>
    </row>
    <row r="209" spans="3:5" s="40" customFormat="1">
      <c r="C209" s="41"/>
      <c r="D209" s="41"/>
      <c r="E209" s="41"/>
    </row>
    <row r="210" spans="3:5" s="40" customFormat="1">
      <c r="C210" s="41"/>
      <c r="D210" s="41"/>
      <c r="E210" s="41"/>
    </row>
    <row r="211" spans="3:5" s="40" customFormat="1">
      <c r="C211" s="41"/>
      <c r="D211" s="41"/>
      <c r="E211" s="41"/>
    </row>
    <row r="212" spans="3:5" s="40" customFormat="1">
      <c r="C212" s="41"/>
      <c r="D212" s="41"/>
      <c r="E212" s="41"/>
    </row>
    <row r="213" spans="3:5" s="40" customFormat="1">
      <c r="C213" s="41"/>
      <c r="D213" s="41"/>
      <c r="E213" s="41"/>
    </row>
    <row r="214" spans="3:5" s="40" customFormat="1">
      <c r="C214" s="41"/>
      <c r="D214" s="41"/>
      <c r="E214" s="41"/>
    </row>
    <row r="215" spans="3:5" s="40" customFormat="1">
      <c r="C215" s="41"/>
      <c r="D215" s="41"/>
      <c r="E215" s="41"/>
    </row>
    <row r="216" spans="3:5" s="40" customFormat="1">
      <c r="C216" s="41"/>
      <c r="D216" s="41"/>
      <c r="E216" s="41"/>
    </row>
    <row r="217" spans="3:5" s="40" customFormat="1">
      <c r="C217" s="41"/>
      <c r="D217" s="41"/>
      <c r="E217" s="41"/>
    </row>
    <row r="218" spans="3:5" s="40" customFormat="1">
      <c r="C218" s="41"/>
      <c r="D218" s="41"/>
      <c r="E218" s="41"/>
    </row>
    <row r="219" spans="3:5" s="40" customFormat="1">
      <c r="C219" s="41"/>
      <c r="D219" s="41"/>
      <c r="E219" s="41"/>
    </row>
    <row r="220" spans="3:5" s="40" customFormat="1">
      <c r="C220" s="41"/>
      <c r="D220" s="41"/>
      <c r="E220" s="41"/>
    </row>
    <row r="221" spans="3:5" s="40" customFormat="1">
      <c r="C221" s="41"/>
      <c r="D221" s="41"/>
      <c r="E221" s="41"/>
    </row>
    <row r="222" spans="3:5" s="40" customFormat="1">
      <c r="C222" s="41"/>
      <c r="D222" s="41"/>
      <c r="E222" s="41"/>
    </row>
    <row r="223" spans="3:5" s="40" customFormat="1">
      <c r="C223" s="41"/>
      <c r="D223" s="41"/>
      <c r="E223" s="41"/>
    </row>
    <row r="224" spans="3:5" s="40" customFormat="1">
      <c r="C224" s="41"/>
      <c r="D224" s="41"/>
      <c r="E224" s="41"/>
    </row>
    <row r="225" spans="3:5" s="40" customFormat="1">
      <c r="C225" s="41"/>
      <c r="D225" s="41"/>
      <c r="E225" s="41"/>
    </row>
    <row r="226" spans="3:5" s="40" customFormat="1">
      <c r="C226" s="41"/>
      <c r="D226" s="41"/>
      <c r="E226" s="41"/>
    </row>
    <row r="227" spans="3:5" s="40" customFormat="1">
      <c r="C227" s="41"/>
      <c r="D227" s="41"/>
      <c r="E227" s="41"/>
    </row>
    <row r="228" spans="3:5" s="40" customFormat="1">
      <c r="C228" s="41"/>
      <c r="D228" s="41"/>
      <c r="E228" s="41"/>
    </row>
    <row r="229" spans="3:5" s="40" customFormat="1">
      <c r="C229" s="41"/>
      <c r="D229" s="41"/>
      <c r="E229" s="41"/>
    </row>
    <row r="230" spans="3:5" s="40" customFormat="1">
      <c r="C230" s="41"/>
      <c r="D230" s="41"/>
      <c r="E230" s="41"/>
    </row>
    <row r="231" spans="3:5" s="40" customFormat="1">
      <c r="C231" s="41"/>
      <c r="D231" s="41"/>
      <c r="E231" s="41"/>
    </row>
    <row r="232" spans="3:5" s="40" customFormat="1">
      <c r="C232" s="41"/>
      <c r="D232" s="41"/>
      <c r="E232" s="41"/>
    </row>
    <row r="233" spans="3:5" s="40" customFormat="1">
      <c r="C233" s="41"/>
      <c r="D233" s="41"/>
      <c r="E233" s="41"/>
    </row>
    <row r="234" spans="3:5" s="40" customFormat="1">
      <c r="C234" s="41"/>
      <c r="D234" s="41"/>
      <c r="E234" s="41"/>
    </row>
    <row r="235" spans="3:5" s="40" customFormat="1">
      <c r="C235" s="41"/>
      <c r="D235" s="41"/>
      <c r="E235" s="41"/>
    </row>
    <row r="236" spans="3:5" s="40" customFormat="1">
      <c r="C236" s="41"/>
      <c r="D236" s="41"/>
      <c r="E236" s="41"/>
    </row>
    <row r="237" spans="3:5" s="40" customFormat="1">
      <c r="C237" s="41"/>
      <c r="D237" s="41"/>
      <c r="E237" s="41"/>
    </row>
    <row r="238" spans="3:5" s="40" customFormat="1">
      <c r="C238" s="41"/>
      <c r="D238" s="41"/>
      <c r="E238" s="41"/>
    </row>
    <row r="239" spans="3:5" s="40" customFormat="1">
      <c r="C239" s="41"/>
      <c r="D239" s="41"/>
      <c r="E239" s="41"/>
    </row>
    <row r="240" spans="3:5" s="40" customFormat="1">
      <c r="C240" s="41"/>
      <c r="D240" s="41"/>
      <c r="E240" s="41"/>
    </row>
    <row r="241" spans="3:5" s="40" customFormat="1">
      <c r="C241" s="41"/>
      <c r="D241" s="41"/>
      <c r="E241" s="41"/>
    </row>
    <row r="242" spans="3:5" s="40" customFormat="1">
      <c r="C242" s="41"/>
      <c r="D242" s="41"/>
      <c r="E242" s="41"/>
    </row>
    <row r="243" spans="3:5" s="40" customFormat="1">
      <c r="C243" s="41"/>
      <c r="D243" s="41"/>
      <c r="E243" s="41"/>
    </row>
    <row r="244" spans="3:5" s="40" customFormat="1">
      <c r="C244" s="41"/>
      <c r="D244" s="41"/>
      <c r="E244" s="41"/>
    </row>
    <row r="245" spans="3:5" s="40" customFormat="1">
      <c r="C245" s="41"/>
      <c r="D245" s="41"/>
      <c r="E245" s="41"/>
    </row>
    <row r="246" spans="3:5" s="40" customFormat="1">
      <c r="C246" s="41"/>
      <c r="D246" s="41"/>
      <c r="E246" s="41"/>
    </row>
    <row r="247" spans="3:5" s="40" customFormat="1">
      <c r="C247" s="41"/>
      <c r="D247" s="41"/>
      <c r="E247" s="41"/>
    </row>
    <row r="248" spans="3:5" s="40" customFormat="1">
      <c r="C248" s="41"/>
      <c r="D248" s="41"/>
      <c r="E248" s="41"/>
    </row>
    <row r="249" spans="3:5" s="40" customFormat="1">
      <c r="C249" s="41"/>
      <c r="D249" s="41"/>
      <c r="E249" s="41"/>
    </row>
    <row r="250" spans="3:5" s="40" customFormat="1">
      <c r="C250" s="41"/>
      <c r="D250" s="41"/>
      <c r="E250" s="41"/>
    </row>
    <row r="251" spans="3:5" s="40" customFormat="1">
      <c r="C251" s="41"/>
      <c r="D251" s="41"/>
      <c r="E251" s="41"/>
    </row>
    <row r="252" spans="3:5" s="40" customFormat="1">
      <c r="C252" s="41"/>
      <c r="D252" s="41"/>
      <c r="E252" s="41"/>
    </row>
    <row r="253" spans="3:5" s="40" customFormat="1">
      <c r="C253" s="41"/>
      <c r="D253" s="41"/>
      <c r="E253" s="41"/>
    </row>
    <row r="254" spans="3:5" s="40" customFormat="1">
      <c r="C254" s="41"/>
      <c r="D254" s="41"/>
      <c r="E254" s="41"/>
    </row>
    <row r="255" spans="3:5" s="40" customFormat="1">
      <c r="C255" s="41"/>
      <c r="D255" s="41"/>
      <c r="E255" s="41"/>
    </row>
    <row r="256" spans="3:5" s="40" customFormat="1">
      <c r="C256" s="41"/>
      <c r="D256" s="41"/>
      <c r="E256" s="41"/>
    </row>
    <row r="257" spans="3:5" s="40" customFormat="1">
      <c r="C257" s="41"/>
      <c r="D257" s="41"/>
      <c r="E257" s="41"/>
    </row>
    <row r="258" spans="3:5" s="40" customFormat="1">
      <c r="C258" s="41"/>
      <c r="D258" s="41"/>
      <c r="E258" s="41"/>
    </row>
    <row r="259" spans="3:5" s="40" customFormat="1">
      <c r="C259" s="41"/>
      <c r="D259" s="41"/>
      <c r="E259" s="41"/>
    </row>
    <row r="260" spans="3:5" s="40" customFormat="1">
      <c r="C260" s="41"/>
      <c r="D260" s="41"/>
      <c r="E260" s="41"/>
    </row>
    <row r="261" spans="3:5" s="40" customFormat="1">
      <c r="C261" s="41"/>
      <c r="D261" s="41"/>
      <c r="E261" s="41"/>
    </row>
    <row r="262" spans="3:5" s="40" customFormat="1">
      <c r="C262" s="41"/>
      <c r="D262" s="41"/>
      <c r="E262" s="41"/>
    </row>
    <row r="263" spans="3:5" s="40" customFormat="1">
      <c r="C263" s="41"/>
      <c r="D263" s="41"/>
      <c r="E263" s="41"/>
    </row>
    <row r="264" spans="3:5" s="40" customFormat="1">
      <c r="C264" s="41"/>
      <c r="D264" s="41"/>
      <c r="E264" s="41"/>
    </row>
    <row r="265" spans="3:5" s="40" customFormat="1">
      <c r="C265" s="41"/>
      <c r="D265" s="41"/>
      <c r="E265" s="41"/>
    </row>
    <row r="266" spans="3:5" s="40" customFormat="1">
      <c r="C266" s="41"/>
      <c r="D266" s="41"/>
      <c r="E266" s="41"/>
    </row>
    <row r="267" spans="3:5" s="40" customFormat="1">
      <c r="C267" s="41"/>
      <c r="D267" s="41"/>
      <c r="E267" s="41"/>
    </row>
    <row r="268" spans="3:5" s="40" customFormat="1">
      <c r="C268" s="41"/>
      <c r="D268" s="41"/>
      <c r="E268" s="41"/>
    </row>
    <row r="269" spans="3:5" s="40" customFormat="1">
      <c r="C269" s="41"/>
      <c r="D269" s="41"/>
      <c r="E269" s="41"/>
    </row>
    <row r="270" spans="3:5" s="40" customFormat="1">
      <c r="C270" s="41"/>
      <c r="D270" s="41"/>
      <c r="E270" s="41"/>
    </row>
    <row r="271" spans="3:5" s="40" customFormat="1">
      <c r="C271" s="41"/>
      <c r="D271" s="41"/>
      <c r="E271" s="41"/>
    </row>
    <row r="272" spans="3:5" s="40" customFormat="1">
      <c r="C272" s="41"/>
      <c r="D272" s="41"/>
      <c r="E272" s="41"/>
    </row>
    <row r="273" spans="3:5" s="40" customFormat="1">
      <c r="C273" s="41"/>
      <c r="D273" s="41"/>
      <c r="E273" s="41"/>
    </row>
    <row r="274" spans="3:5" s="40" customFormat="1">
      <c r="C274" s="41"/>
      <c r="D274" s="41"/>
      <c r="E274" s="41"/>
    </row>
    <row r="275" spans="3:5" s="40" customFormat="1">
      <c r="C275" s="41"/>
      <c r="D275" s="41"/>
      <c r="E275" s="41"/>
    </row>
    <row r="276" spans="3:5" s="40" customFormat="1">
      <c r="C276" s="41"/>
      <c r="D276" s="41"/>
      <c r="E276" s="41"/>
    </row>
    <row r="277" spans="3:5" s="40" customFormat="1">
      <c r="C277" s="41"/>
      <c r="D277" s="41"/>
      <c r="E277" s="41"/>
    </row>
    <row r="278" spans="3:5" s="40" customFormat="1">
      <c r="C278" s="41"/>
      <c r="D278" s="41"/>
      <c r="E278" s="41"/>
    </row>
    <row r="279" spans="3:5" s="40" customFormat="1">
      <c r="C279" s="41"/>
      <c r="D279" s="41"/>
      <c r="E279" s="41"/>
    </row>
    <row r="280" spans="3:5" s="40" customFormat="1">
      <c r="C280" s="41"/>
      <c r="D280" s="41"/>
      <c r="E280" s="41"/>
    </row>
    <row r="281" spans="3:5" s="40" customFormat="1">
      <c r="C281" s="41"/>
      <c r="D281" s="41"/>
      <c r="E281" s="41"/>
    </row>
    <row r="282" spans="3:5" s="40" customFormat="1">
      <c r="C282" s="41"/>
      <c r="D282" s="41"/>
      <c r="E282" s="41"/>
    </row>
    <row r="283" spans="3:5" s="40" customFormat="1">
      <c r="C283" s="41"/>
      <c r="D283" s="41"/>
      <c r="E283" s="41"/>
    </row>
    <row r="284" spans="3:5" s="40" customFormat="1">
      <c r="C284" s="41"/>
      <c r="D284" s="41"/>
      <c r="E284" s="41"/>
    </row>
    <row r="285" spans="3:5" s="40" customFormat="1">
      <c r="C285" s="41"/>
      <c r="D285" s="41"/>
      <c r="E285" s="41"/>
    </row>
    <row r="286" spans="3:5" s="40" customFormat="1">
      <c r="C286" s="41"/>
      <c r="D286" s="41"/>
      <c r="E286" s="41"/>
    </row>
    <row r="287" spans="3:5" s="40" customFormat="1">
      <c r="C287" s="41"/>
      <c r="D287" s="41"/>
      <c r="E287" s="41"/>
    </row>
    <row r="288" spans="3:5" s="40" customFormat="1">
      <c r="C288" s="41"/>
      <c r="D288" s="41"/>
      <c r="E288" s="41"/>
    </row>
    <row r="289" spans="3:5" s="40" customFormat="1">
      <c r="C289" s="41"/>
      <c r="D289" s="41"/>
      <c r="E289" s="41"/>
    </row>
    <row r="290" spans="3:5" s="40" customFormat="1">
      <c r="C290" s="41"/>
      <c r="D290" s="41"/>
      <c r="E290" s="41"/>
    </row>
    <row r="291" spans="3:5" s="40" customFormat="1">
      <c r="C291" s="41"/>
      <c r="D291" s="41"/>
      <c r="E291" s="41"/>
    </row>
    <row r="292" spans="3:5" s="40" customFormat="1">
      <c r="C292" s="41"/>
      <c r="D292" s="41"/>
      <c r="E292" s="41"/>
    </row>
    <row r="293" spans="3:5" s="40" customFormat="1">
      <c r="C293" s="41"/>
      <c r="D293" s="41"/>
      <c r="E293" s="41"/>
    </row>
    <row r="294" spans="3:5" s="40" customFormat="1">
      <c r="C294" s="41"/>
      <c r="D294" s="41"/>
      <c r="E294" s="41"/>
    </row>
    <row r="295" spans="3:5" s="40" customFormat="1">
      <c r="C295" s="41"/>
      <c r="D295" s="41"/>
      <c r="E295" s="41"/>
    </row>
    <row r="296" spans="3:5" s="40" customFormat="1">
      <c r="C296" s="41"/>
      <c r="D296" s="41"/>
      <c r="E296" s="41"/>
    </row>
    <row r="297" spans="3:5" s="40" customFormat="1">
      <c r="C297" s="41"/>
      <c r="D297" s="41"/>
      <c r="E297" s="41"/>
    </row>
    <row r="298" spans="3:5" s="40" customFormat="1">
      <c r="C298" s="41"/>
      <c r="D298" s="41"/>
      <c r="E298" s="41"/>
    </row>
    <row r="299" spans="3:5" s="40" customFormat="1">
      <c r="C299" s="41"/>
      <c r="D299" s="41"/>
      <c r="E299" s="41"/>
    </row>
    <row r="300" spans="3:5" s="40" customFormat="1">
      <c r="C300" s="41"/>
      <c r="D300" s="41"/>
      <c r="E300" s="41"/>
    </row>
    <row r="301" spans="3:5" s="40" customFormat="1">
      <c r="C301" s="41"/>
      <c r="D301" s="41"/>
      <c r="E301" s="41"/>
    </row>
    <row r="302" spans="3:5" s="40" customFormat="1">
      <c r="C302" s="41"/>
      <c r="D302" s="41"/>
      <c r="E302" s="41"/>
    </row>
    <row r="303" spans="3:5" s="40" customFormat="1">
      <c r="C303" s="41"/>
      <c r="D303" s="41"/>
      <c r="E303" s="41"/>
    </row>
    <row r="304" spans="3:5" s="40" customFormat="1">
      <c r="C304" s="41"/>
      <c r="D304" s="41"/>
      <c r="E304" s="41"/>
    </row>
    <row r="305" spans="3:5" s="40" customFormat="1">
      <c r="C305" s="41"/>
      <c r="D305" s="41"/>
      <c r="E305" s="41"/>
    </row>
    <row r="306" spans="3:5" s="40" customFormat="1">
      <c r="C306" s="41"/>
      <c r="D306" s="41"/>
      <c r="E306" s="41"/>
    </row>
    <row r="307" spans="3:5" s="40" customFormat="1">
      <c r="C307" s="41"/>
      <c r="D307" s="41"/>
      <c r="E307" s="41"/>
    </row>
    <row r="308" spans="3:5" s="40" customFormat="1">
      <c r="C308" s="41"/>
      <c r="D308" s="41"/>
      <c r="E308" s="41"/>
    </row>
    <row r="309" spans="3:5" s="40" customFormat="1">
      <c r="C309" s="41"/>
      <c r="D309" s="41"/>
      <c r="E309" s="41"/>
    </row>
    <row r="310" spans="3:5" s="40" customFormat="1">
      <c r="C310" s="41"/>
      <c r="D310" s="41"/>
      <c r="E310" s="41"/>
    </row>
    <row r="311" spans="3:5" s="40" customFormat="1">
      <c r="C311" s="41"/>
      <c r="D311" s="41"/>
      <c r="E311" s="41"/>
    </row>
    <row r="312" spans="3:5" s="40" customFormat="1">
      <c r="C312" s="41"/>
      <c r="D312" s="41"/>
      <c r="E312" s="41"/>
    </row>
    <row r="313" spans="3:5" s="40" customFormat="1">
      <c r="C313" s="41"/>
      <c r="D313" s="41"/>
      <c r="E313" s="41"/>
    </row>
    <row r="314" spans="3:5" s="40" customFormat="1">
      <c r="C314" s="41"/>
      <c r="D314" s="41"/>
      <c r="E314" s="41"/>
    </row>
    <row r="315" spans="3:5" s="40" customFormat="1">
      <c r="C315" s="41"/>
      <c r="D315" s="41"/>
      <c r="E315" s="41"/>
    </row>
    <row r="316" spans="3:5" s="40" customFormat="1">
      <c r="C316" s="41"/>
      <c r="D316" s="41"/>
      <c r="E316" s="41"/>
    </row>
    <row r="317" spans="3:5" s="40" customFormat="1">
      <c r="C317" s="41"/>
      <c r="D317" s="41"/>
      <c r="E317" s="41"/>
    </row>
    <row r="318" spans="3:5" s="40" customFormat="1">
      <c r="C318" s="41"/>
      <c r="D318" s="41"/>
      <c r="E318" s="41"/>
    </row>
    <row r="319" spans="3:5" s="40" customFormat="1">
      <c r="C319" s="41"/>
      <c r="D319" s="41"/>
      <c r="E319" s="41"/>
    </row>
    <row r="320" spans="3:5" s="40" customFormat="1">
      <c r="C320" s="41"/>
      <c r="D320" s="41"/>
      <c r="E320" s="41"/>
    </row>
    <row r="321" spans="3:5" s="40" customFormat="1">
      <c r="C321" s="41"/>
      <c r="D321" s="41"/>
      <c r="E321" s="41"/>
    </row>
    <row r="322" spans="3:5" s="40" customFormat="1">
      <c r="C322" s="41"/>
      <c r="D322" s="41"/>
      <c r="E322" s="41"/>
    </row>
    <row r="323" spans="3:5" s="40" customFormat="1">
      <c r="C323" s="41"/>
      <c r="D323" s="41"/>
      <c r="E323" s="41"/>
    </row>
    <row r="324" spans="3:5" s="40" customFormat="1">
      <c r="C324" s="41"/>
      <c r="D324" s="41"/>
      <c r="E324" s="41"/>
    </row>
    <row r="325" spans="3:5" s="40" customFormat="1">
      <c r="C325" s="41"/>
      <c r="D325" s="41"/>
      <c r="E325" s="41"/>
    </row>
    <row r="326" spans="3:5" s="40" customFormat="1">
      <c r="C326" s="41"/>
      <c r="D326" s="41"/>
      <c r="E326" s="41"/>
    </row>
    <row r="327" spans="3:5" s="40" customFormat="1">
      <c r="C327" s="41"/>
      <c r="D327" s="41"/>
      <c r="E327" s="41"/>
    </row>
    <row r="328" spans="3:5" s="40" customFormat="1">
      <c r="C328" s="41"/>
      <c r="D328" s="41"/>
      <c r="E328" s="41"/>
    </row>
    <row r="329" spans="3:5" s="40" customFormat="1">
      <c r="C329" s="41"/>
      <c r="D329" s="41"/>
      <c r="E329" s="41"/>
    </row>
    <row r="330" spans="3:5" s="40" customFormat="1">
      <c r="C330" s="41"/>
      <c r="D330" s="41"/>
      <c r="E330" s="41"/>
    </row>
    <row r="331" spans="3:5" s="40" customFormat="1">
      <c r="C331" s="41"/>
      <c r="D331" s="41"/>
      <c r="E331" s="41"/>
    </row>
    <row r="332" spans="3:5" s="40" customFormat="1">
      <c r="C332" s="41"/>
      <c r="D332" s="41"/>
      <c r="E332" s="41"/>
    </row>
    <row r="333" spans="3:5" s="40" customFormat="1">
      <c r="C333" s="41"/>
      <c r="D333" s="41"/>
      <c r="E333" s="41"/>
    </row>
    <row r="334" spans="3:5" s="40" customFormat="1">
      <c r="C334" s="41"/>
      <c r="D334" s="41"/>
      <c r="E334" s="41"/>
    </row>
    <row r="335" spans="3:5" s="40" customFormat="1">
      <c r="C335" s="41"/>
      <c r="D335" s="41"/>
      <c r="E335" s="41"/>
    </row>
    <row r="336" spans="3:5" s="40" customFormat="1">
      <c r="C336" s="41"/>
      <c r="D336" s="41"/>
      <c r="E336" s="41"/>
    </row>
    <row r="337" spans="3:5" s="40" customFormat="1">
      <c r="C337" s="41"/>
      <c r="D337" s="41"/>
      <c r="E337" s="41"/>
    </row>
    <row r="338" spans="3:5" s="40" customFormat="1">
      <c r="C338" s="41"/>
      <c r="D338" s="41"/>
      <c r="E338" s="41"/>
    </row>
    <row r="339" spans="3:5" s="40" customFormat="1">
      <c r="C339" s="41"/>
      <c r="D339" s="41"/>
      <c r="E339" s="41"/>
    </row>
    <row r="340" spans="3:5" s="40" customFormat="1">
      <c r="C340" s="41"/>
      <c r="D340" s="41"/>
      <c r="E340" s="41"/>
    </row>
    <row r="341" spans="3:5" s="40" customFormat="1">
      <c r="C341" s="41"/>
      <c r="D341" s="41"/>
      <c r="E341" s="41"/>
    </row>
    <row r="342" spans="3:5" s="40" customFormat="1">
      <c r="C342" s="41"/>
      <c r="D342" s="41"/>
      <c r="E342" s="41"/>
    </row>
    <row r="343" spans="3:5" s="40" customFormat="1">
      <c r="C343" s="41"/>
      <c r="D343" s="41"/>
      <c r="E343" s="41"/>
    </row>
    <row r="344" spans="3:5" s="40" customFormat="1">
      <c r="C344" s="41"/>
      <c r="D344" s="41"/>
      <c r="E344" s="41"/>
    </row>
    <row r="345" spans="3:5" s="40" customFormat="1">
      <c r="C345" s="41"/>
      <c r="D345" s="41"/>
      <c r="E345" s="41"/>
    </row>
    <row r="346" spans="3:5" s="40" customFormat="1">
      <c r="C346" s="41"/>
      <c r="D346" s="41"/>
      <c r="E346" s="41"/>
    </row>
    <row r="347" spans="3:5" s="40" customFormat="1">
      <c r="C347" s="41"/>
      <c r="D347" s="41"/>
      <c r="E347" s="41"/>
    </row>
    <row r="348" spans="3:5" s="40" customFormat="1">
      <c r="C348" s="41"/>
      <c r="D348" s="41"/>
      <c r="E348" s="41"/>
    </row>
    <row r="349" spans="3:5" s="40" customFormat="1">
      <c r="C349" s="41"/>
      <c r="D349" s="41"/>
      <c r="E349" s="41"/>
    </row>
    <row r="350" spans="3:5" s="40" customFormat="1">
      <c r="C350" s="41"/>
      <c r="D350" s="41"/>
      <c r="E350" s="41"/>
    </row>
    <row r="351" spans="3:5" s="40" customFormat="1">
      <c r="C351" s="41"/>
      <c r="D351" s="41"/>
      <c r="E351" s="41"/>
    </row>
    <row r="352" spans="3:5" s="40" customFormat="1">
      <c r="C352" s="41"/>
      <c r="D352" s="41"/>
      <c r="E352" s="41"/>
    </row>
    <row r="353" spans="3:5" s="40" customFormat="1">
      <c r="C353" s="41"/>
      <c r="D353" s="41"/>
      <c r="E353" s="41"/>
    </row>
    <row r="354" spans="3:5" s="40" customFormat="1">
      <c r="C354" s="41"/>
      <c r="D354" s="41"/>
      <c r="E354" s="41"/>
    </row>
    <row r="355" spans="3:5" s="40" customFormat="1">
      <c r="C355" s="41"/>
      <c r="D355" s="41"/>
      <c r="E355" s="41"/>
    </row>
    <row r="356" spans="3:5" s="40" customFormat="1">
      <c r="C356" s="41"/>
      <c r="D356" s="41"/>
      <c r="E356" s="41"/>
    </row>
    <row r="357" spans="3:5" s="40" customFormat="1">
      <c r="C357" s="41"/>
      <c r="D357" s="41"/>
      <c r="E357" s="41"/>
    </row>
    <row r="358" spans="3:5" s="40" customFormat="1">
      <c r="C358" s="41"/>
      <c r="D358" s="41"/>
      <c r="E358" s="41"/>
    </row>
    <row r="359" spans="3:5" s="40" customFormat="1">
      <c r="C359" s="41"/>
      <c r="D359" s="41"/>
      <c r="E359" s="41"/>
    </row>
    <row r="360" spans="3:5" s="40" customFormat="1">
      <c r="C360" s="41"/>
      <c r="D360" s="41"/>
      <c r="E360" s="41"/>
    </row>
    <row r="361" spans="3:5" s="40" customFormat="1">
      <c r="C361" s="41"/>
      <c r="D361" s="41"/>
      <c r="E361" s="41"/>
    </row>
    <row r="362" spans="3:5" s="40" customFormat="1">
      <c r="C362" s="41"/>
      <c r="D362" s="41"/>
      <c r="E362" s="41"/>
    </row>
    <row r="363" spans="3:5" s="40" customFormat="1">
      <c r="C363" s="41"/>
      <c r="D363" s="41"/>
      <c r="E363" s="41"/>
    </row>
    <row r="364" spans="3:5" s="40" customFormat="1">
      <c r="C364" s="41"/>
      <c r="D364" s="41"/>
      <c r="E364" s="41"/>
    </row>
    <row r="365" spans="3:5" s="40" customFormat="1">
      <c r="C365" s="41"/>
      <c r="D365" s="41"/>
      <c r="E365" s="41"/>
    </row>
    <row r="366" spans="3:5" s="40" customFormat="1">
      <c r="C366" s="41"/>
      <c r="D366" s="41"/>
      <c r="E366" s="41"/>
    </row>
    <row r="367" spans="3:5" s="40" customFormat="1">
      <c r="C367" s="41"/>
      <c r="D367" s="41"/>
      <c r="E367" s="41"/>
    </row>
    <row r="368" spans="3:5" s="40" customFormat="1">
      <c r="C368" s="41"/>
      <c r="D368" s="41"/>
      <c r="E368" s="41"/>
    </row>
    <row r="369" spans="3:5" s="40" customFormat="1">
      <c r="C369" s="41"/>
      <c r="D369" s="41"/>
      <c r="E369" s="41"/>
    </row>
    <row r="370" spans="3:5" s="40" customFormat="1">
      <c r="C370" s="41"/>
      <c r="D370" s="41"/>
      <c r="E370" s="41"/>
    </row>
    <row r="371" spans="3:5" s="40" customFormat="1">
      <c r="C371" s="41"/>
      <c r="D371" s="41"/>
      <c r="E371" s="41"/>
    </row>
    <row r="372" spans="3:5" s="40" customFormat="1">
      <c r="C372" s="41"/>
      <c r="D372" s="41"/>
      <c r="E372" s="41"/>
    </row>
    <row r="373" spans="3:5" s="40" customFormat="1">
      <c r="C373" s="41"/>
      <c r="D373" s="41"/>
      <c r="E373" s="41"/>
    </row>
    <row r="374" spans="3:5" s="40" customFormat="1">
      <c r="C374" s="41"/>
      <c r="D374" s="41"/>
      <c r="E374" s="41"/>
    </row>
    <row r="375" spans="3:5" s="40" customFormat="1">
      <c r="C375" s="41"/>
      <c r="D375" s="41"/>
      <c r="E375" s="41"/>
    </row>
    <row r="376" spans="3:5" s="40" customFormat="1">
      <c r="C376" s="41"/>
      <c r="D376" s="41"/>
      <c r="E376" s="41"/>
    </row>
    <row r="377" spans="3:5" s="40" customFormat="1">
      <c r="C377" s="41"/>
      <c r="D377" s="41"/>
      <c r="E377" s="41"/>
    </row>
    <row r="378" spans="3:5" s="40" customFormat="1">
      <c r="C378" s="41"/>
      <c r="D378" s="41"/>
      <c r="E378" s="41"/>
    </row>
    <row r="379" spans="3:5" s="40" customFormat="1">
      <c r="C379" s="41"/>
      <c r="D379" s="41"/>
      <c r="E379" s="41"/>
    </row>
    <row r="380" spans="3:5" s="40" customFormat="1">
      <c r="C380" s="41"/>
      <c r="D380" s="41"/>
      <c r="E380" s="41"/>
    </row>
    <row r="381" spans="3:5" s="40" customFormat="1">
      <c r="C381" s="41"/>
      <c r="D381" s="41"/>
      <c r="E381" s="41"/>
    </row>
    <row r="382" spans="3:5" s="40" customFormat="1">
      <c r="C382" s="41"/>
      <c r="D382" s="41"/>
      <c r="E382" s="41"/>
    </row>
    <row r="383" spans="3:5" s="40" customFormat="1">
      <c r="C383" s="41"/>
      <c r="D383" s="41"/>
      <c r="E383" s="41"/>
    </row>
    <row r="384" spans="3:5" s="40" customFormat="1">
      <c r="C384" s="41"/>
      <c r="D384" s="41"/>
      <c r="E384" s="41"/>
    </row>
    <row r="385" spans="3:5" s="40" customFormat="1">
      <c r="C385" s="41"/>
      <c r="D385" s="41"/>
      <c r="E385" s="41"/>
    </row>
    <row r="386" spans="3:5" s="40" customFormat="1">
      <c r="C386" s="41"/>
      <c r="D386" s="41"/>
      <c r="E386" s="41"/>
    </row>
    <row r="387" spans="3:5" s="40" customFormat="1">
      <c r="C387" s="41"/>
      <c r="D387" s="41"/>
      <c r="E387" s="41"/>
    </row>
    <row r="388" spans="3:5" s="40" customFormat="1">
      <c r="C388" s="41"/>
      <c r="D388" s="41"/>
      <c r="E388" s="41"/>
    </row>
    <row r="389" spans="3:5" s="40" customFormat="1">
      <c r="C389" s="41"/>
      <c r="D389" s="41"/>
      <c r="E389" s="41"/>
    </row>
    <row r="390" spans="3:5" s="40" customFormat="1">
      <c r="C390" s="41"/>
      <c r="D390" s="41"/>
      <c r="E390" s="41"/>
    </row>
    <row r="391" spans="3:5" s="40" customFormat="1">
      <c r="C391" s="41"/>
      <c r="D391" s="41"/>
      <c r="E391" s="41"/>
    </row>
    <row r="392" spans="3:5" s="40" customFormat="1">
      <c r="C392" s="41"/>
      <c r="D392" s="41"/>
      <c r="E392" s="41"/>
    </row>
    <row r="393" spans="3:5" s="40" customFormat="1">
      <c r="C393" s="41"/>
      <c r="D393" s="41"/>
      <c r="E393" s="41"/>
    </row>
    <row r="394" spans="3:5" s="40" customFormat="1">
      <c r="C394" s="41"/>
      <c r="D394" s="41"/>
      <c r="E394" s="41"/>
    </row>
    <row r="395" spans="3:5" s="40" customFormat="1">
      <c r="C395" s="41"/>
      <c r="D395" s="41"/>
      <c r="E395" s="41"/>
    </row>
    <row r="396" spans="3:5" s="40" customFormat="1">
      <c r="C396" s="41"/>
      <c r="D396" s="41"/>
      <c r="E396" s="41"/>
    </row>
    <row r="397" spans="3:5" s="40" customFormat="1">
      <c r="C397" s="41"/>
      <c r="D397" s="41"/>
      <c r="E397" s="41"/>
    </row>
    <row r="398" spans="3:5" s="40" customFormat="1">
      <c r="C398" s="41"/>
      <c r="D398" s="41"/>
      <c r="E398" s="41"/>
    </row>
    <row r="399" spans="3:5" s="40" customFormat="1">
      <c r="C399" s="41"/>
      <c r="D399" s="41"/>
      <c r="E399" s="41"/>
    </row>
    <row r="400" spans="3:5" s="40" customFormat="1">
      <c r="C400" s="41"/>
      <c r="D400" s="41"/>
      <c r="E400" s="41"/>
    </row>
    <row r="401" spans="3:5" s="40" customFormat="1">
      <c r="C401" s="41"/>
      <c r="D401" s="41"/>
      <c r="E401" s="41"/>
    </row>
    <row r="402" spans="3:5" s="40" customFormat="1">
      <c r="C402" s="41"/>
      <c r="D402" s="41"/>
      <c r="E402" s="41"/>
    </row>
    <row r="403" spans="3:5" s="40" customFormat="1">
      <c r="C403" s="41"/>
      <c r="D403" s="41"/>
      <c r="E403" s="41"/>
    </row>
    <row r="404" spans="3:5" s="40" customFormat="1">
      <c r="C404" s="41"/>
      <c r="D404" s="41"/>
      <c r="E404" s="41"/>
    </row>
    <row r="405" spans="3:5" s="40" customFormat="1">
      <c r="C405" s="41"/>
      <c r="D405" s="41"/>
      <c r="E405" s="41"/>
    </row>
    <row r="406" spans="3:5" s="40" customFormat="1">
      <c r="C406" s="41"/>
      <c r="D406" s="41"/>
      <c r="E406" s="41"/>
    </row>
    <row r="407" spans="3:5" s="40" customFormat="1">
      <c r="C407" s="41"/>
      <c r="D407" s="41"/>
      <c r="E407" s="41"/>
    </row>
    <row r="408" spans="3:5" s="40" customFormat="1">
      <c r="C408" s="41"/>
      <c r="D408" s="41"/>
      <c r="E408" s="41"/>
    </row>
    <row r="409" spans="3:5" s="40" customFormat="1">
      <c r="C409" s="41"/>
      <c r="D409" s="41"/>
      <c r="E409" s="41"/>
    </row>
    <row r="410" spans="3:5" s="40" customFormat="1">
      <c r="C410" s="41"/>
      <c r="D410" s="41"/>
      <c r="E410" s="41"/>
    </row>
    <row r="411" spans="3:5" s="40" customFormat="1">
      <c r="C411" s="41"/>
      <c r="D411" s="41"/>
      <c r="E411" s="41"/>
    </row>
    <row r="412" spans="3:5" s="40" customFormat="1">
      <c r="C412" s="41"/>
      <c r="D412" s="41"/>
      <c r="E412" s="41"/>
    </row>
    <row r="413" spans="3:5" s="40" customFormat="1">
      <c r="C413" s="41"/>
      <c r="D413" s="41"/>
      <c r="E413" s="41"/>
    </row>
    <row r="414" spans="3:5" s="40" customFormat="1">
      <c r="C414" s="41"/>
      <c r="D414" s="41"/>
      <c r="E414" s="41"/>
    </row>
    <row r="415" spans="3:5" s="40" customFormat="1">
      <c r="C415" s="41"/>
      <c r="D415" s="41"/>
      <c r="E415" s="41"/>
    </row>
    <row r="416" spans="3:5" s="40" customFormat="1">
      <c r="C416" s="41"/>
      <c r="D416" s="41"/>
      <c r="E416" s="41"/>
    </row>
    <row r="417" spans="3:5" s="40" customFormat="1">
      <c r="C417" s="41"/>
      <c r="D417" s="41"/>
      <c r="E417" s="41"/>
    </row>
    <row r="418" spans="3:5" s="40" customFormat="1">
      <c r="C418" s="41"/>
      <c r="D418" s="41"/>
      <c r="E418" s="41"/>
    </row>
    <row r="419" spans="3:5" s="40" customFormat="1">
      <c r="C419" s="41"/>
      <c r="D419" s="41"/>
      <c r="E419" s="41"/>
    </row>
    <row r="420" spans="3:5" s="40" customFormat="1">
      <c r="C420" s="41"/>
      <c r="D420" s="41"/>
      <c r="E420" s="41"/>
    </row>
    <row r="421" spans="3:5" s="40" customFormat="1">
      <c r="C421" s="41"/>
      <c r="D421" s="41"/>
      <c r="E421" s="41"/>
    </row>
    <row r="422" spans="3:5" s="40" customFormat="1">
      <c r="C422" s="41"/>
      <c r="D422" s="41"/>
      <c r="E422" s="41"/>
    </row>
    <row r="423" spans="3:5" s="40" customFormat="1">
      <c r="C423" s="41"/>
      <c r="D423" s="41"/>
      <c r="E423" s="41"/>
    </row>
    <row r="424" spans="3:5" s="40" customFormat="1">
      <c r="C424" s="41"/>
      <c r="D424" s="41"/>
      <c r="E424" s="41"/>
    </row>
    <row r="425" spans="3:5" s="40" customFormat="1">
      <c r="C425" s="41"/>
      <c r="D425" s="41"/>
      <c r="E425" s="41"/>
    </row>
    <row r="426" spans="3:5" s="40" customFormat="1">
      <c r="C426" s="41"/>
      <c r="D426" s="41"/>
      <c r="E426" s="41"/>
    </row>
    <row r="427" spans="3:5" s="40" customFormat="1">
      <c r="C427" s="41"/>
      <c r="D427" s="41"/>
      <c r="E427" s="41"/>
    </row>
    <row r="428" spans="3:5" s="40" customFormat="1">
      <c r="C428" s="41"/>
      <c r="D428" s="41"/>
      <c r="E428" s="41"/>
    </row>
    <row r="429" spans="3:5" s="40" customFormat="1">
      <c r="C429" s="41"/>
      <c r="D429" s="41"/>
      <c r="E429" s="41"/>
    </row>
    <row r="430" spans="3:5" s="40" customFormat="1">
      <c r="C430" s="41"/>
      <c r="D430" s="41"/>
      <c r="E430" s="41"/>
    </row>
    <row r="431" spans="3:5" s="40" customFormat="1">
      <c r="C431" s="41"/>
      <c r="D431" s="41"/>
      <c r="E431" s="41"/>
    </row>
    <row r="432" spans="3:5" s="40" customFormat="1">
      <c r="C432" s="41"/>
      <c r="D432" s="41"/>
      <c r="E432" s="41"/>
    </row>
    <row r="433" spans="3:5" s="40" customFormat="1">
      <c r="C433" s="41"/>
      <c r="D433" s="41"/>
      <c r="E433" s="41"/>
    </row>
    <row r="434" spans="3:5" s="40" customFormat="1">
      <c r="C434" s="41"/>
      <c r="D434" s="41"/>
      <c r="E434" s="41"/>
    </row>
    <row r="435" spans="3:5" s="40" customFormat="1">
      <c r="C435" s="41"/>
      <c r="D435" s="41"/>
      <c r="E435" s="41"/>
    </row>
    <row r="436" spans="3:5" s="40" customFormat="1">
      <c r="C436" s="41"/>
      <c r="D436" s="41"/>
      <c r="E436" s="41"/>
    </row>
    <row r="437" spans="3:5" s="40" customFormat="1">
      <c r="C437" s="41"/>
      <c r="D437" s="41"/>
      <c r="E437" s="41"/>
    </row>
    <row r="438" spans="3:5" s="40" customFormat="1">
      <c r="C438" s="41"/>
      <c r="D438" s="41"/>
      <c r="E438" s="41"/>
    </row>
    <row r="439" spans="3:5" s="40" customFormat="1">
      <c r="C439" s="41"/>
      <c r="D439" s="41"/>
      <c r="E439" s="41"/>
    </row>
    <row r="440" spans="3:5" s="40" customFormat="1">
      <c r="C440" s="41"/>
      <c r="D440" s="41"/>
      <c r="E440" s="41"/>
    </row>
    <row r="441" spans="3:5" s="40" customFormat="1">
      <c r="C441" s="41"/>
      <c r="D441" s="41"/>
      <c r="E441" s="41"/>
    </row>
    <row r="442" spans="3:5" s="40" customFormat="1">
      <c r="C442" s="41"/>
      <c r="D442" s="41"/>
      <c r="E442" s="41"/>
    </row>
    <row r="443" spans="3:5" s="40" customFormat="1">
      <c r="C443" s="41"/>
      <c r="D443" s="41"/>
      <c r="E443" s="41"/>
    </row>
    <row r="444" spans="3:5" s="40" customFormat="1">
      <c r="C444" s="41"/>
      <c r="D444" s="41"/>
      <c r="E444" s="41"/>
    </row>
    <row r="445" spans="3:5" s="40" customFormat="1">
      <c r="C445" s="41"/>
      <c r="D445" s="41"/>
      <c r="E445" s="41"/>
    </row>
    <row r="446" spans="3:5" s="40" customFormat="1">
      <c r="C446" s="41"/>
      <c r="D446" s="41"/>
      <c r="E446" s="41"/>
    </row>
    <row r="447" spans="3:5" s="40" customFormat="1">
      <c r="C447" s="41"/>
      <c r="D447" s="41"/>
      <c r="E447" s="41"/>
    </row>
    <row r="448" spans="3:5" s="40" customFormat="1">
      <c r="C448" s="41"/>
      <c r="D448" s="41"/>
      <c r="E448" s="41"/>
    </row>
    <row r="449" spans="3:5" s="40" customFormat="1">
      <c r="C449" s="41"/>
      <c r="D449" s="41"/>
      <c r="E449" s="41"/>
    </row>
    <row r="450" spans="3:5" s="40" customFormat="1">
      <c r="C450" s="41"/>
      <c r="D450" s="41"/>
      <c r="E450" s="41"/>
    </row>
    <row r="451" spans="3:5" s="40" customFormat="1">
      <c r="C451" s="41"/>
      <c r="D451" s="41"/>
      <c r="E451" s="41"/>
    </row>
    <row r="452" spans="3:5" s="40" customFormat="1">
      <c r="C452" s="41"/>
      <c r="D452" s="41"/>
      <c r="E452" s="41"/>
    </row>
    <row r="453" spans="3:5" s="40" customFormat="1">
      <c r="C453" s="41"/>
      <c r="D453" s="41"/>
      <c r="E453" s="41"/>
    </row>
    <row r="454" spans="3:5" s="40" customFormat="1">
      <c r="C454" s="41"/>
      <c r="D454" s="41"/>
      <c r="E454" s="41"/>
    </row>
    <row r="455" spans="3:5" s="40" customFormat="1">
      <c r="C455" s="41"/>
      <c r="D455" s="41"/>
      <c r="E455" s="41"/>
    </row>
    <row r="456" spans="3:5" s="40" customFormat="1">
      <c r="C456" s="41"/>
      <c r="D456" s="41"/>
      <c r="E456" s="41"/>
    </row>
    <row r="457" spans="3:5" s="40" customFormat="1">
      <c r="C457" s="41"/>
      <c r="D457" s="41"/>
      <c r="E457" s="41"/>
    </row>
    <row r="458" spans="3:5" s="40" customFormat="1">
      <c r="C458" s="41"/>
      <c r="D458" s="41"/>
      <c r="E458" s="41"/>
    </row>
    <row r="459" spans="3:5" s="40" customFormat="1">
      <c r="C459" s="41"/>
      <c r="D459" s="41"/>
      <c r="E459" s="41"/>
    </row>
    <row r="460" spans="3:5" s="40" customFormat="1">
      <c r="C460" s="41"/>
      <c r="D460" s="41"/>
      <c r="E460" s="41"/>
    </row>
    <row r="461" spans="3:5" s="40" customFormat="1">
      <c r="C461" s="41"/>
      <c r="D461" s="41"/>
      <c r="E461" s="41"/>
    </row>
    <row r="462" spans="3:5" s="40" customFormat="1">
      <c r="C462" s="41"/>
      <c r="D462" s="41"/>
      <c r="E462" s="41"/>
    </row>
    <row r="463" spans="3:5" s="40" customFormat="1">
      <c r="C463" s="41"/>
      <c r="D463" s="41"/>
      <c r="E463" s="41"/>
    </row>
    <row r="464" spans="3:5" s="40" customFormat="1">
      <c r="C464" s="41"/>
      <c r="D464" s="41"/>
      <c r="E464" s="41"/>
    </row>
    <row r="465" spans="3:5" s="40" customFormat="1">
      <c r="C465" s="41"/>
      <c r="D465" s="41"/>
      <c r="E465" s="41"/>
    </row>
    <row r="466" spans="3:5" s="40" customFormat="1">
      <c r="C466" s="41"/>
      <c r="D466" s="41"/>
      <c r="E466" s="41"/>
    </row>
    <row r="467" spans="3:5" s="40" customFormat="1">
      <c r="C467" s="41"/>
      <c r="D467" s="41"/>
      <c r="E467" s="41"/>
    </row>
    <row r="468" spans="3:5" s="40" customFormat="1">
      <c r="C468" s="41"/>
      <c r="D468" s="41"/>
      <c r="E468" s="41"/>
    </row>
    <row r="469" spans="3:5" s="40" customFormat="1">
      <c r="C469" s="41"/>
      <c r="D469" s="41"/>
      <c r="E469" s="41"/>
    </row>
    <row r="470" spans="3:5" s="40" customFormat="1">
      <c r="C470" s="41"/>
      <c r="D470" s="41"/>
      <c r="E470" s="41"/>
    </row>
    <row r="471" spans="3:5" s="40" customFormat="1">
      <c r="C471" s="41"/>
      <c r="D471" s="41"/>
      <c r="E471" s="41"/>
    </row>
    <row r="472" spans="3:5" s="40" customFormat="1">
      <c r="C472" s="41"/>
      <c r="D472" s="41"/>
      <c r="E472" s="41"/>
    </row>
    <row r="473" spans="3:5" s="40" customFormat="1">
      <c r="C473" s="41"/>
      <c r="D473" s="41"/>
      <c r="E473" s="41"/>
    </row>
    <row r="474" spans="3:5" s="40" customFormat="1">
      <c r="C474" s="41"/>
      <c r="D474" s="41"/>
      <c r="E474" s="41"/>
    </row>
    <row r="475" spans="3:5" s="40" customFormat="1">
      <c r="C475" s="41"/>
      <c r="D475" s="41"/>
      <c r="E475" s="41"/>
    </row>
    <row r="476" spans="3:5" s="40" customFormat="1">
      <c r="C476" s="41"/>
      <c r="D476" s="41"/>
      <c r="E476" s="41"/>
    </row>
    <row r="477" spans="3:5" s="40" customFormat="1">
      <c r="C477" s="41"/>
      <c r="D477" s="41"/>
      <c r="E477" s="41"/>
    </row>
    <row r="478" spans="3:5" s="40" customFormat="1">
      <c r="C478" s="41"/>
      <c r="D478" s="41"/>
      <c r="E478" s="41"/>
    </row>
    <row r="479" spans="3:5" s="40" customFormat="1">
      <c r="C479" s="41"/>
      <c r="D479" s="41"/>
      <c r="E479" s="41"/>
    </row>
    <row r="480" spans="3:5" s="40" customFormat="1">
      <c r="C480" s="41"/>
      <c r="D480" s="41"/>
      <c r="E480" s="41"/>
    </row>
    <row r="481" spans="3:5" s="40" customFormat="1">
      <c r="C481" s="41"/>
      <c r="D481" s="41"/>
      <c r="E481" s="41"/>
    </row>
    <row r="482" spans="3:5" s="40" customFormat="1">
      <c r="C482" s="41"/>
      <c r="D482" s="41"/>
      <c r="E482" s="41"/>
    </row>
    <row r="483" spans="3:5" s="40" customFormat="1">
      <c r="C483" s="41"/>
      <c r="D483" s="41"/>
      <c r="E483" s="41"/>
    </row>
    <row r="484" spans="3:5" s="40" customFormat="1">
      <c r="C484" s="41"/>
      <c r="D484" s="41"/>
      <c r="E484" s="41"/>
    </row>
    <row r="485" spans="3:5" s="40" customFormat="1">
      <c r="C485" s="41"/>
      <c r="D485" s="41"/>
      <c r="E485" s="41"/>
    </row>
    <row r="486" spans="3:5" s="40" customFormat="1">
      <c r="C486" s="41"/>
      <c r="D486" s="41"/>
      <c r="E486" s="41"/>
    </row>
    <row r="487" spans="3:5" s="40" customFormat="1">
      <c r="C487" s="41"/>
      <c r="D487" s="41"/>
      <c r="E487" s="41"/>
    </row>
    <row r="488" spans="3:5" s="40" customFormat="1">
      <c r="C488" s="41"/>
      <c r="D488" s="41"/>
      <c r="E488" s="41"/>
    </row>
    <row r="489" spans="3:5" s="40" customFormat="1">
      <c r="C489" s="41"/>
      <c r="D489" s="41"/>
      <c r="E489" s="41"/>
    </row>
    <row r="490" spans="3:5" s="40" customFormat="1">
      <c r="C490" s="41"/>
      <c r="D490" s="41"/>
      <c r="E490" s="41"/>
    </row>
    <row r="491" spans="3:5" s="40" customFormat="1">
      <c r="C491" s="41"/>
      <c r="D491" s="41"/>
      <c r="E491" s="41"/>
    </row>
    <row r="492" spans="3:5" s="40" customFormat="1">
      <c r="C492" s="41"/>
      <c r="D492" s="41"/>
      <c r="E492" s="41"/>
    </row>
    <row r="493" spans="3:5" s="40" customFormat="1">
      <c r="C493" s="41"/>
      <c r="D493" s="41"/>
      <c r="E493" s="41"/>
    </row>
    <row r="494" spans="3:5" s="40" customFormat="1">
      <c r="C494" s="41"/>
      <c r="D494" s="41"/>
      <c r="E494" s="41"/>
    </row>
    <row r="495" spans="3:5" s="40" customFormat="1">
      <c r="C495" s="41"/>
      <c r="D495" s="41"/>
      <c r="E495" s="41"/>
    </row>
    <row r="496" spans="3:5" s="40" customFormat="1">
      <c r="C496" s="41"/>
      <c r="D496" s="41"/>
      <c r="E496" s="41"/>
    </row>
    <row r="497" spans="3:5" s="40" customFormat="1">
      <c r="C497" s="41"/>
      <c r="D497" s="41"/>
      <c r="E497" s="41"/>
    </row>
    <row r="498" spans="3:5" s="40" customFormat="1">
      <c r="C498" s="41"/>
      <c r="D498" s="41"/>
      <c r="E498" s="41"/>
    </row>
    <row r="499" spans="3:5" s="40" customFormat="1">
      <c r="C499" s="41"/>
      <c r="D499" s="41"/>
      <c r="E499" s="41"/>
    </row>
    <row r="500" spans="3:5" s="40" customFormat="1">
      <c r="C500" s="41"/>
      <c r="D500" s="41"/>
      <c r="E500" s="41"/>
    </row>
    <row r="501" spans="3:5" s="40" customFormat="1">
      <c r="C501" s="41"/>
      <c r="D501" s="41"/>
      <c r="E501" s="41"/>
    </row>
    <row r="502" spans="3:5" s="40" customFormat="1">
      <c r="C502" s="41"/>
      <c r="D502" s="41"/>
      <c r="E502" s="41"/>
    </row>
    <row r="503" spans="3:5" s="40" customFormat="1">
      <c r="C503" s="41"/>
      <c r="D503" s="41"/>
      <c r="E503" s="41"/>
    </row>
    <row r="504" spans="3:5" s="40" customFormat="1">
      <c r="C504" s="41"/>
      <c r="D504" s="41"/>
      <c r="E504" s="41"/>
    </row>
    <row r="505" spans="3:5" s="40" customFormat="1">
      <c r="C505" s="41"/>
      <c r="D505" s="41"/>
      <c r="E505" s="41"/>
    </row>
    <row r="506" spans="3:5" s="40" customFormat="1">
      <c r="C506" s="41"/>
      <c r="D506" s="41"/>
      <c r="E506" s="41"/>
    </row>
    <row r="507" spans="3:5" s="40" customFormat="1">
      <c r="C507" s="41"/>
      <c r="D507" s="41"/>
      <c r="E507" s="41"/>
    </row>
    <row r="508" spans="3:5" s="40" customFormat="1">
      <c r="C508" s="41"/>
      <c r="D508" s="41"/>
      <c r="E508" s="41"/>
    </row>
    <row r="509" spans="3:5" s="40" customFormat="1">
      <c r="C509" s="41"/>
      <c r="D509" s="41"/>
      <c r="E509" s="41"/>
    </row>
    <row r="510" spans="3:5" s="40" customFormat="1">
      <c r="C510" s="41"/>
      <c r="D510" s="41"/>
      <c r="E510" s="41"/>
    </row>
    <row r="511" spans="3:5" s="40" customFormat="1">
      <c r="C511" s="41"/>
      <c r="D511" s="41"/>
      <c r="E511" s="41"/>
    </row>
    <row r="512" spans="3:5" s="40" customFormat="1">
      <c r="C512" s="41"/>
      <c r="D512" s="41"/>
      <c r="E512" s="41"/>
    </row>
    <row r="513" spans="3:5" s="40" customFormat="1">
      <c r="C513" s="41"/>
      <c r="D513" s="41"/>
      <c r="E513" s="41"/>
    </row>
    <row r="514" spans="3:5" s="40" customFormat="1">
      <c r="C514" s="41"/>
      <c r="D514" s="41"/>
      <c r="E514" s="41"/>
    </row>
    <row r="515" spans="3:5" s="40" customFormat="1">
      <c r="C515" s="41"/>
      <c r="D515" s="41"/>
      <c r="E515" s="41"/>
    </row>
    <row r="516" spans="3:5" s="40" customFormat="1">
      <c r="C516" s="41"/>
      <c r="D516" s="41"/>
      <c r="E516" s="41"/>
    </row>
    <row r="517" spans="3:5" s="40" customFormat="1">
      <c r="C517" s="41"/>
      <c r="D517" s="41"/>
      <c r="E517" s="41"/>
    </row>
    <row r="518" spans="3:5" s="40" customFormat="1">
      <c r="C518" s="41"/>
      <c r="D518" s="41"/>
      <c r="E518" s="41"/>
    </row>
    <row r="519" spans="3:5" s="40" customFormat="1">
      <c r="C519" s="41"/>
      <c r="D519" s="41"/>
      <c r="E519" s="41"/>
    </row>
    <row r="520" spans="3:5" s="40" customFormat="1">
      <c r="C520" s="41"/>
      <c r="D520" s="41"/>
      <c r="E520" s="41"/>
    </row>
    <row r="521" spans="3:5" s="40" customFormat="1">
      <c r="C521" s="41"/>
      <c r="D521" s="41"/>
      <c r="E521" s="41"/>
    </row>
    <row r="522" spans="3:5" s="40" customFormat="1">
      <c r="C522" s="41"/>
      <c r="D522" s="41"/>
      <c r="E522" s="41"/>
    </row>
    <row r="523" spans="3:5" s="40" customFormat="1">
      <c r="C523" s="41"/>
      <c r="D523" s="41"/>
      <c r="E523" s="41"/>
    </row>
    <row r="524" spans="3:5" s="40" customFormat="1">
      <c r="C524" s="41"/>
      <c r="D524" s="41"/>
      <c r="E524" s="41"/>
    </row>
    <row r="525" spans="3:5" s="40" customFormat="1">
      <c r="C525" s="41"/>
      <c r="D525" s="41"/>
      <c r="E525" s="41"/>
    </row>
    <row r="526" spans="3:5" s="40" customFormat="1">
      <c r="C526" s="41"/>
      <c r="D526" s="41"/>
      <c r="E526" s="41"/>
    </row>
    <row r="527" spans="3:5" s="40" customFormat="1">
      <c r="C527" s="41"/>
      <c r="D527" s="41"/>
      <c r="E527" s="41"/>
    </row>
    <row r="528" spans="3:5" s="40" customFormat="1">
      <c r="C528" s="41"/>
      <c r="D528" s="41"/>
      <c r="E528" s="41"/>
    </row>
    <row r="529" spans="3:5" s="40" customFormat="1">
      <c r="C529" s="41"/>
      <c r="D529" s="41"/>
      <c r="E529" s="41"/>
    </row>
    <row r="530" spans="3:5" s="40" customFormat="1">
      <c r="C530" s="41"/>
      <c r="D530" s="41"/>
      <c r="E530" s="41"/>
    </row>
    <row r="531" spans="3:5" s="40" customFormat="1">
      <c r="C531" s="41"/>
      <c r="D531" s="41"/>
      <c r="E531" s="41"/>
    </row>
    <row r="532" spans="3:5" s="40" customFormat="1">
      <c r="C532" s="41"/>
      <c r="D532" s="41"/>
      <c r="E532" s="41"/>
    </row>
    <row r="533" spans="3:5" s="40" customFormat="1">
      <c r="C533" s="41"/>
      <c r="D533" s="41"/>
      <c r="E533" s="41"/>
    </row>
    <row r="534" spans="3:5" s="40" customFormat="1">
      <c r="C534" s="41"/>
      <c r="D534" s="41"/>
      <c r="E534" s="41"/>
    </row>
    <row r="535" spans="3:5" s="40" customFormat="1">
      <c r="C535" s="41"/>
      <c r="D535" s="41"/>
      <c r="E535" s="41"/>
    </row>
    <row r="536" spans="3:5" s="40" customFormat="1">
      <c r="C536" s="41"/>
      <c r="D536" s="41"/>
      <c r="E536" s="41"/>
    </row>
    <row r="537" spans="3:5" s="40" customFormat="1">
      <c r="C537" s="41"/>
      <c r="D537" s="41"/>
      <c r="E537" s="41"/>
    </row>
    <row r="538" spans="3:5" s="40" customFormat="1">
      <c r="C538" s="41"/>
      <c r="D538" s="41"/>
      <c r="E538" s="41"/>
    </row>
    <row r="539" spans="3:5" s="40" customFormat="1">
      <c r="C539" s="41"/>
      <c r="D539" s="41"/>
      <c r="E539" s="41"/>
    </row>
    <row r="540" spans="3:5" s="40" customFormat="1">
      <c r="C540" s="41"/>
      <c r="D540" s="41"/>
      <c r="E540" s="41"/>
    </row>
    <row r="541" spans="3:5" s="40" customFormat="1">
      <c r="C541" s="41"/>
      <c r="D541" s="41"/>
      <c r="E541" s="41"/>
    </row>
    <row r="542" spans="3:5" s="40" customFormat="1">
      <c r="C542" s="41"/>
      <c r="D542" s="41"/>
      <c r="E542" s="41"/>
    </row>
    <row r="543" spans="3:5" s="40" customFormat="1">
      <c r="C543" s="41"/>
      <c r="D543" s="41"/>
      <c r="E543" s="41"/>
    </row>
    <row r="544" spans="3:5" s="40" customFormat="1">
      <c r="C544" s="41"/>
      <c r="D544" s="41"/>
      <c r="E544" s="41"/>
    </row>
    <row r="545" spans="3:5" s="40" customFormat="1">
      <c r="C545" s="41"/>
      <c r="D545" s="41"/>
      <c r="E545" s="41"/>
    </row>
    <row r="546" spans="3:5" s="40" customFormat="1">
      <c r="C546" s="41"/>
      <c r="D546" s="41"/>
      <c r="E546" s="41"/>
    </row>
    <row r="547" spans="3:5" s="40" customFormat="1">
      <c r="C547" s="41"/>
      <c r="D547" s="41"/>
      <c r="E547" s="41"/>
    </row>
    <row r="548" spans="3:5" s="40" customFormat="1">
      <c r="C548" s="41"/>
      <c r="D548" s="41"/>
      <c r="E548" s="41"/>
    </row>
    <row r="549" spans="3:5" s="40" customFormat="1">
      <c r="C549" s="41"/>
      <c r="D549" s="41"/>
      <c r="E549" s="41"/>
    </row>
    <row r="550" spans="3:5" s="40" customFormat="1">
      <c r="C550" s="41"/>
      <c r="D550" s="41"/>
      <c r="E550" s="41"/>
    </row>
    <row r="551" spans="3:5" s="40" customFormat="1">
      <c r="C551" s="41"/>
      <c r="D551" s="41"/>
      <c r="E551" s="41"/>
    </row>
    <row r="552" spans="3:5" s="40" customFormat="1">
      <c r="C552" s="41"/>
      <c r="D552" s="41"/>
      <c r="E552" s="41"/>
    </row>
    <row r="553" spans="3:5" s="40" customFormat="1">
      <c r="C553" s="41"/>
      <c r="D553" s="41"/>
      <c r="E553" s="41"/>
    </row>
    <row r="554" spans="3:5" s="40" customFormat="1">
      <c r="C554" s="41"/>
      <c r="D554" s="41"/>
      <c r="E554" s="41"/>
    </row>
    <row r="555" spans="3:5" s="40" customFormat="1">
      <c r="C555" s="41"/>
      <c r="D555" s="41"/>
      <c r="E555" s="41"/>
    </row>
    <row r="556" spans="3:5" s="40" customFormat="1">
      <c r="C556" s="41"/>
      <c r="D556" s="41"/>
      <c r="E556" s="41"/>
    </row>
    <row r="557" spans="3:5" s="40" customFormat="1">
      <c r="C557" s="41"/>
      <c r="D557" s="41"/>
      <c r="E557" s="41"/>
    </row>
    <row r="558" spans="3:5" s="40" customFormat="1">
      <c r="C558" s="41"/>
      <c r="D558" s="41"/>
      <c r="E558" s="41"/>
    </row>
    <row r="559" spans="3:5" s="40" customFormat="1">
      <c r="C559" s="41"/>
      <c r="D559" s="41"/>
      <c r="E559" s="41"/>
    </row>
    <row r="560" spans="3:5" s="40" customFormat="1">
      <c r="C560" s="41"/>
      <c r="D560" s="41"/>
      <c r="E560" s="41"/>
    </row>
    <row r="561" spans="3:5" s="40" customFormat="1">
      <c r="C561" s="41"/>
      <c r="D561" s="41"/>
      <c r="E561" s="41"/>
    </row>
    <row r="562" spans="3:5" s="40" customFormat="1">
      <c r="C562" s="41"/>
      <c r="D562" s="41"/>
      <c r="E562" s="41"/>
    </row>
    <row r="563" spans="3:5" s="40" customFormat="1">
      <c r="C563" s="41"/>
      <c r="D563" s="41"/>
      <c r="E563" s="41"/>
    </row>
    <row r="564" spans="3:5" s="40" customFormat="1">
      <c r="C564" s="41"/>
      <c r="D564" s="41"/>
      <c r="E564" s="41"/>
    </row>
    <row r="565" spans="3:5" s="40" customFormat="1">
      <c r="C565" s="41"/>
      <c r="D565" s="41"/>
      <c r="E565" s="41"/>
    </row>
    <row r="566" spans="3:5" s="40" customFormat="1">
      <c r="C566" s="41"/>
      <c r="D566" s="41"/>
      <c r="E566" s="41"/>
    </row>
    <row r="567" spans="3:5" s="40" customFormat="1">
      <c r="C567" s="41"/>
      <c r="D567" s="41"/>
      <c r="E567" s="41"/>
    </row>
    <row r="568" spans="3:5" s="40" customFormat="1">
      <c r="C568" s="41"/>
      <c r="D568" s="41"/>
      <c r="E568" s="41"/>
    </row>
    <row r="569" spans="3:5" s="40" customFormat="1">
      <c r="C569" s="41"/>
      <c r="D569" s="41"/>
      <c r="E569" s="41"/>
    </row>
    <row r="570" spans="3:5" s="40" customFormat="1">
      <c r="C570" s="41"/>
      <c r="D570" s="41"/>
      <c r="E570" s="41"/>
    </row>
    <row r="571" spans="3:5" s="40" customFormat="1">
      <c r="C571" s="41"/>
      <c r="D571" s="41"/>
      <c r="E571" s="41"/>
    </row>
    <row r="572" spans="3:5" s="40" customFormat="1">
      <c r="C572" s="41"/>
      <c r="D572" s="41"/>
      <c r="E572" s="41"/>
    </row>
    <row r="573" spans="3:5" s="40" customFormat="1">
      <c r="C573" s="41"/>
      <c r="D573" s="41"/>
      <c r="E573" s="41"/>
    </row>
    <row r="574" spans="3:5" s="40" customFormat="1">
      <c r="C574" s="41"/>
      <c r="D574" s="41"/>
      <c r="E574" s="41"/>
    </row>
    <row r="575" spans="3:5" s="40" customFormat="1">
      <c r="C575" s="41"/>
      <c r="D575" s="41"/>
      <c r="E575" s="41"/>
    </row>
    <row r="576" spans="3:5" s="40" customFormat="1">
      <c r="C576" s="41"/>
      <c r="D576" s="41"/>
      <c r="E576" s="41"/>
    </row>
    <row r="577" spans="3:5" s="40" customFormat="1">
      <c r="C577" s="41"/>
      <c r="D577" s="41"/>
      <c r="E577" s="41"/>
    </row>
    <row r="578" spans="3:5" s="40" customFormat="1">
      <c r="C578" s="41"/>
      <c r="D578" s="41"/>
      <c r="E578" s="41"/>
    </row>
    <row r="579" spans="3:5" s="40" customFormat="1">
      <c r="C579" s="41"/>
      <c r="D579" s="41"/>
      <c r="E579" s="41"/>
    </row>
    <row r="580" spans="3:5" s="40" customFormat="1">
      <c r="C580" s="41"/>
      <c r="D580" s="41"/>
      <c r="E580" s="41"/>
    </row>
    <row r="581" spans="3:5" s="40" customFormat="1">
      <c r="C581" s="41"/>
      <c r="D581" s="41"/>
      <c r="E581" s="41"/>
    </row>
    <row r="582" spans="3:5" s="40" customFormat="1">
      <c r="C582" s="41"/>
      <c r="D582" s="41"/>
      <c r="E582" s="41"/>
    </row>
    <row r="583" spans="3:5" s="40" customFormat="1">
      <c r="C583" s="41"/>
      <c r="D583" s="41"/>
      <c r="E583" s="41"/>
    </row>
    <row r="584" spans="3:5" s="40" customFormat="1">
      <c r="C584" s="41"/>
      <c r="D584" s="41"/>
      <c r="E584" s="41"/>
    </row>
    <row r="585" spans="3:5" s="40" customFormat="1">
      <c r="C585" s="41"/>
      <c r="D585" s="41"/>
      <c r="E585" s="41"/>
    </row>
    <row r="586" spans="3:5" s="40" customFormat="1">
      <c r="C586" s="41"/>
      <c r="D586" s="41"/>
      <c r="E586" s="41"/>
    </row>
    <row r="587" spans="3:5" s="40" customFormat="1">
      <c r="C587" s="41"/>
      <c r="D587" s="41"/>
      <c r="E587" s="41"/>
    </row>
    <row r="588" spans="3:5" s="40" customFormat="1">
      <c r="C588" s="41"/>
      <c r="D588" s="41"/>
      <c r="E588" s="41"/>
    </row>
    <row r="589" spans="3:5" s="40" customFormat="1">
      <c r="C589" s="41"/>
      <c r="D589" s="41"/>
      <c r="E589" s="41"/>
    </row>
    <row r="590" spans="3:5" s="40" customFormat="1">
      <c r="C590" s="41"/>
      <c r="D590" s="41"/>
      <c r="E590" s="41"/>
    </row>
    <row r="591" spans="3:5" s="40" customFormat="1">
      <c r="C591" s="41"/>
      <c r="D591" s="41"/>
      <c r="E591" s="41"/>
    </row>
    <row r="592" spans="3:5" s="40" customFormat="1">
      <c r="C592" s="41"/>
      <c r="D592" s="41"/>
      <c r="E592" s="41"/>
    </row>
    <row r="593" spans="3:5" s="40" customFormat="1">
      <c r="C593" s="41"/>
      <c r="D593" s="41"/>
      <c r="E593" s="41"/>
    </row>
    <row r="594" spans="3:5" s="40" customFormat="1">
      <c r="C594" s="41"/>
      <c r="D594" s="41"/>
      <c r="E594" s="41"/>
    </row>
    <row r="595" spans="3:5" s="40" customFormat="1">
      <c r="C595" s="41"/>
      <c r="D595" s="41"/>
      <c r="E595" s="41"/>
    </row>
    <row r="596" spans="3:5" s="40" customFormat="1">
      <c r="C596" s="41"/>
      <c r="D596" s="41"/>
      <c r="E596" s="41"/>
    </row>
    <row r="597" spans="3:5" s="40" customFormat="1">
      <c r="C597" s="41"/>
      <c r="D597" s="41"/>
      <c r="E597" s="41"/>
    </row>
    <row r="598" spans="3:5" s="40" customFormat="1">
      <c r="C598" s="41"/>
      <c r="D598" s="41"/>
      <c r="E598" s="41"/>
    </row>
    <row r="599" spans="3:5" s="40" customFormat="1">
      <c r="C599" s="41"/>
      <c r="D599" s="41"/>
      <c r="E599" s="41"/>
    </row>
    <row r="600" spans="3:5" s="40" customFormat="1">
      <c r="C600" s="41"/>
      <c r="D600" s="41"/>
      <c r="E600" s="41"/>
    </row>
    <row r="601" spans="3:5" s="40" customFormat="1">
      <c r="C601" s="41"/>
      <c r="D601" s="41"/>
      <c r="E601" s="41"/>
    </row>
    <row r="602" spans="3:5" s="40" customFormat="1">
      <c r="C602" s="41"/>
      <c r="D602" s="41"/>
      <c r="E602" s="41"/>
    </row>
    <row r="603" spans="3:5" s="40" customFormat="1">
      <c r="C603" s="41"/>
      <c r="D603" s="41"/>
      <c r="E603" s="41"/>
    </row>
    <row r="604" spans="3:5" s="40" customFormat="1">
      <c r="C604" s="41"/>
      <c r="D604" s="41"/>
      <c r="E604" s="41"/>
    </row>
    <row r="605" spans="3:5" s="40" customFormat="1">
      <c r="C605" s="41"/>
      <c r="D605" s="41"/>
      <c r="E605" s="41"/>
    </row>
    <row r="606" spans="3:5" s="40" customFormat="1">
      <c r="C606" s="41"/>
      <c r="D606" s="41"/>
      <c r="E606" s="41"/>
    </row>
    <row r="607" spans="3:5" s="40" customFormat="1">
      <c r="C607" s="41"/>
      <c r="D607" s="41"/>
      <c r="E607" s="41"/>
    </row>
    <row r="608" spans="3:5" s="40" customFormat="1">
      <c r="C608" s="41"/>
      <c r="D608" s="41"/>
      <c r="E608" s="41"/>
    </row>
    <row r="609" spans="3:5" s="40" customFormat="1">
      <c r="C609" s="41"/>
      <c r="D609" s="41"/>
      <c r="E609" s="41"/>
    </row>
    <row r="610" spans="3:5" s="40" customFormat="1">
      <c r="C610" s="41"/>
      <c r="D610" s="41"/>
      <c r="E610" s="41"/>
    </row>
    <row r="611" spans="3:5" s="40" customFormat="1">
      <c r="C611" s="41"/>
      <c r="D611" s="41"/>
      <c r="E611" s="41"/>
    </row>
    <row r="612" spans="3:5" s="40" customFormat="1">
      <c r="C612" s="41"/>
      <c r="D612" s="41"/>
      <c r="E612" s="41"/>
    </row>
    <row r="613" spans="3:5" s="40" customFormat="1">
      <c r="C613" s="41"/>
      <c r="D613" s="41"/>
      <c r="E613" s="41"/>
    </row>
    <row r="614" spans="3:5" s="40" customFormat="1">
      <c r="C614" s="41"/>
      <c r="D614" s="41"/>
      <c r="E614" s="41"/>
    </row>
    <row r="615" spans="3:5" s="40" customFormat="1">
      <c r="C615" s="41"/>
      <c r="D615" s="41"/>
      <c r="E615" s="41"/>
    </row>
    <row r="616" spans="3:5" s="40" customFormat="1">
      <c r="C616" s="41"/>
      <c r="D616" s="41"/>
      <c r="E616" s="41"/>
    </row>
    <row r="617" spans="3:5" s="40" customFormat="1">
      <c r="C617" s="41"/>
      <c r="D617" s="41"/>
      <c r="E617" s="41"/>
    </row>
    <row r="618" spans="3:5" s="40" customFormat="1">
      <c r="C618" s="41"/>
      <c r="D618" s="41"/>
      <c r="E618" s="41"/>
    </row>
    <row r="619" spans="3:5" s="40" customFormat="1">
      <c r="C619" s="41"/>
      <c r="D619" s="41"/>
      <c r="E619" s="41"/>
    </row>
    <row r="620" spans="3:5" s="40" customFormat="1">
      <c r="C620" s="41"/>
      <c r="D620" s="41"/>
      <c r="E620" s="41"/>
    </row>
    <row r="621" spans="3:5" s="40" customFormat="1">
      <c r="C621" s="41"/>
      <c r="D621" s="41"/>
      <c r="E621" s="41"/>
    </row>
    <row r="622" spans="3:5" s="40" customFormat="1">
      <c r="C622" s="41"/>
      <c r="D622" s="41"/>
      <c r="E622" s="41"/>
    </row>
    <row r="623" spans="3:5" s="40" customFormat="1">
      <c r="C623" s="41"/>
      <c r="D623" s="41"/>
      <c r="E623" s="41"/>
    </row>
    <row r="624" spans="3:5" s="40" customFormat="1">
      <c r="C624" s="41"/>
      <c r="D624" s="41"/>
      <c r="E624" s="41"/>
    </row>
    <row r="625" spans="3:5" s="40" customFormat="1">
      <c r="C625" s="41"/>
      <c r="D625" s="41"/>
      <c r="E625" s="41"/>
    </row>
    <row r="626" spans="3:5" s="40" customFormat="1">
      <c r="C626" s="41"/>
      <c r="D626" s="41"/>
      <c r="E626" s="41"/>
    </row>
    <row r="627" spans="3:5" s="40" customFormat="1">
      <c r="C627" s="41"/>
      <c r="D627" s="41"/>
      <c r="E627" s="41"/>
    </row>
    <row r="628" spans="3:5" s="40" customFormat="1">
      <c r="C628" s="41"/>
      <c r="D628" s="41"/>
      <c r="E628" s="41"/>
    </row>
    <row r="629" spans="3:5" s="40" customFormat="1">
      <c r="C629" s="41"/>
      <c r="D629" s="41"/>
      <c r="E629" s="41"/>
    </row>
    <row r="630" spans="3:5" s="40" customFormat="1">
      <c r="C630" s="41"/>
      <c r="D630" s="41"/>
      <c r="E630" s="41"/>
    </row>
    <row r="631" spans="3:5" s="40" customFormat="1">
      <c r="C631" s="41"/>
      <c r="D631" s="41"/>
      <c r="E631" s="41"/>
    </row>
    <row r="632" spans="3:5" s="40" customFormat="1">
      <c r="C632" s="41"/>
      <c r="D632" s="41"/>
      <c r="E632" s="41"/>
    </row>
    <row r="633" spans="3:5" s="40" customFormat="1">
      <c r="C633" s="41"/>
      <c r="D633" s="41"/>
      <c r="E633" s="41"/>
    </row>
    <row r="634" spans="3:5" s="40" customFormat="1">
      <c r="C634" s="41"/>
      <c r="D634" s="41"/>
      <c r="E634" s="41"/>
    </row>
    <row r="635" spans="3:5" s="40" customFormat="1">
      <c r="C635" s="41"/>
      <c r="D635" s="41"/>
      <c r="E635" s="41"/>
    </row>
    <row r="636" spans="3:5" s="40" customFormat="1">
      <c r="C636" s="41"/>
      <c r="D636" s="41"/>
      <c r="E636" s="41"/>
    </row>
    <row r="637" spans="3:5" s="40" customFormat="1">
      <c r="C637" s="41"/>
      <c r="D637" s="41"/>
      <c r="E637" s="41"/>
    </row>
    <row r="638" spans="3:5" s="40" customFormat="1">
      <c r="C638" s="41"/>
      <c r="D638" s="41"/>
      <c r="E638" s="41"/>
    </row>
    <row r="639" spans="3:5" s="40" customFormat="1">
      <c r="C639" s="41"/>
      <c r="D639" s="41"/>
      <c r="E639" s="41"/>
    </row>
    <row r="640" spans="3:5" s="40" customFormat="1">
      <c r="C640" s="41"/>
      <c r="D640" s="41"/>
      <c r="E640" s="41"/>
    </row>
    <row r="641" spans="3:5" s="40" customFormat="1">
      <c r="C641" s="41"/>
      <c r="D641" s="41"/>
      <c r="E641" s="41"/>
    </row>
    <row r="642" spans="3:5" s="40" customFormat="1">
      <c r="C642" s="41"/>
      <c r="D642" s="41"/>
      <c r="E642" s="41"/>
    </row>
    <row r="643" spans="3:5" s="40" customFormat="1">
      <c r="C643" s="41"/>
      <c r="D643" s="41"/>
      <c r="E643" s="41"/>
    </row>
    <row r="644" spans="3:5" s="40" customFormat="1">
      <c r="C644" s="41"/>
      <c r="D644" s="41"/>
      <c r="E644" s="41"/>
    </row>
    <row r="645" spans="3:5" s="40" customFormat="1">
      <c r="C645" s="41"/>
      <c r="D645" s="41"/>
      <c r="E645" s="41"/>
    </row>
    <row r="646" spans="3:5" s="40" customFormat="1">
      <c r="C646" s="41"/>
      <c r="D646" s="41"/>
      <c r="E646" s="41"/>
    </row>
    <row r="647" spans="3:5" s="40" customFormat="1">
      <c r="C647" s="41"/>
      <c r="D647" s="41"/>
      <c r="E647" s="41"/>
    </row>
    <row r="648" spans="3:5" s="40" customFormat="1">
      <c r="C648" s="41"/>
      <c r="D648" s="41"/>
      <c r="E648" s="41"/>
    </row>
    <row r="649" spans="3:5" s="40" customFormat="1">
      <c r="C649" s="41"/>
      <c r="D649" s="41"/>
      <c r="E649" s="41"/>
    </row>
    <row r="650" spans="3:5" s="40" customFormat="1">
      <c r="C650" s="41"/>
      <c r="D650" s="41"/>
      <c r="E650" s="41"/>
    </row>
    <row r="651" spans="3:5" s="40" customFormat="1">
      <c r="C651" s="41"/>
      <c r="D651" s="41"/>
      <c r="E651" s="41"/>
    </row>
    <row r="652" spans="3:5" s="40" customFormat="1">
      <c r="C652" s="41"/>
      <c r="D652" s="41"/>
      <c r="E652" s="41"/>
    </row>
    <row r="653" spans="3:5" s="40" customFormat="1">
      <c r="C653" s="41"/>
      <c r="D653" s="41"/>
      <c r="E653" s="41"/>
    </row>
    <row r="654" spans="3:5" s="40" customFormat="1">
      <c r="C654" s="41"/>
      <c r="D654" s="41"/>
      <c r="E654" s="41"/>
    </row>
    <row r="655" spans="3:5" s="40" customFormat="1">
      <c r="C655" s="41"/>
      <c r="D655" s="41"/>
      <c r="E655" s="41"/>
    </row>
    <row r="656" spans="3:5" s="40" customFormat="1">
      <c r="C656" s="41"/>
      <c r="D656" s="41"/>
      <c r="E656" s="41"/>
    </row>
    <row r="657" spans="3:5" s="40" customFormat="1">
      <c r="C657" s="41"/>
      <c r="D657" s="41"/>
      <c r="E657" s="41"/>
    </row>
    <row r="658" spans="3:5" s="40" customFormat="1">
      <c r="C658" s="41"/>
      <c r="D658" s="41"/>
      <c r="E658" s="41"/>
    </row>
    <row r="659" spans="3:5" s="40" customFormat="1">
      <c r="C659" s="41"/>
      <c r="D659" s="41"/>
      <c r="E659" s="41"/>
    </row>
    <row r="660" spans="3:5" s="40" customFormat="1">
      <c r="C660" s="41"/>
      <c r="D660" s="41"/>
      <c r="E660" s="41"/>
    </row>
    <row r="661" spans="3:5" s="40" customFormat="1">
      <c r="C661" s="41"/>
      <c r="D661" s="41"/>
      <c r="E661" s="41"/>
    </row>
    <row r="662" spans="3:5" s="40" customFormat="1">
      <c r="C662" s="41"/>
      <c r="D662" s="41"/>
      <c r="E662" s="41"/>
    </row>
    <row r="663" spans="3:5" s="40" customFormat="1">
      <c r="C663" s="41"/>
      <c r="D663" s="41"/>
      <c r="E663" s="41"/>
    </row>
    <row r="664" spans="3:5" s="40" customFormat="1">
      <c r="C664" s="41"/>
      <c r="D664" s="41"/>
      <c r="E664" s="41"/>
    </row>
    <row r="665" spans="3:5" s="40" customFormat="1">
      <c r="C665" s="41"/>
      <c r="D665" s="41"/>
      <c r="E665" s="41"/>
    </row>
    <row r="666" spans="3:5" s="40" customFormat="1">
      <c r="C666" s="41"/>
      <c r="D666" s="41"/>
      <c r="E666" s="41"/>
    </row>
    <row r="667" spans="3:5" s="40" customFormat="1">
      <c r="C667" s="41"/>
      <c r="D667" s="41"/>
      <c r="E667" s="41"/>
    </row>
    <row r="668" spans="3:5" s="40" customFormat="1">
      <c r="C668" s="41"/>
      <c r="D668" s="41"/>
      <c r="E668" s="41"/>
    </row>
    <row r="669" spans="3:5" s="40" customFormat="1">
      <c r="C669" s="41"/>
      <c r="D669" s="41"/>
      <c r="E669" s="41"/>
    </row>
    <row r="670" spans="3:5" s="40" customFormat="1">
      <c r="C670" s="41"/>
      <c r="D670" s="41"/>
      <c r="E670" s="41"/>
    </row>
    <row r="671" spans="3:5" s="40" customFormat="1">
      <c r="C671" s="41"/>
      <c r="D671" s="41"/>
      <c r="E671" s="41"/>
    </row>
    <row r="672" spans="3:5" s="40" customFormat="1">
      <c r="C672" s="41"/>
      <c r="D672" s="41"/>
      <c r="E672" s="41"/>
    </row>
    <row r="673" spans="3:5" s="40" customFormat="1">
      <c r="C673" s="41"/>
      <c r="D673" s="41"/>
      <c r="E673" s="41"/>
    </row>
    <row r="674" spans="3:5" s="40" customFormat="1">
      <c r="C674" s="41"/>
      <c r="D674" s="41"/>
      <c r="E674" s="41"/>
    </row>
    <row r="675" spans="3:5" s="40" customFormat="1">
      <c r="C675" s="41"/>
      <c r="D675" s="41"/>
      <c r="E675" s="41"/>
    </row>
    <row r="676" spans="3:5" s="40" customFormat="1">
      <c r="C676" s="41"/>
      <c r="D676" s="41"/>
      <c r="E676" s="41"/>
    </row>
    <row r="677" spans="3:5" s="40" customFormat="1">
      <c r="C677" s="41"/>
      <c r="D677" s="41"/>
      <c r="E677" s="41"/>
    </row>
    <row r="678" spans="3:5" s="40" customFormat="1">
      <c r="C678" s="41"/>
      <c r="D678" s="41"/>
      <c r="E678" s="41"/>
    </row>
    <row r="679" spans="3:5" s="40" customFormat="1">
      <c r="C679" s="41"/>
      <c r="D679" s="41"/>
      <c r="E679" s="41"/>
    </row>
    <row r="680" spans="3:5" s="40" customFormat="1">
      <c r="C680" s="41"/>
      <c r="D680" s="41"/>
      <c r="E680" s="41"/>
    </row>
    <row r="681" spans="3:5" s="40" customFormat="1">
      <c r="C681" s="41"/>
      <c r="D681" s="41"/>
      <c r="E681" s="41"/>
    </row>
    <row r="682" spans="3:5" s="40" customFormat="1">
      <c r="C682" s="41"/>
      <c r="D682" s="41"/>
      <c r="E682" s="41"/>
    </row>
    <row r="683" spans="3:5" s="40" customFormat="1">
      <c r="C683" s="41"/>
      <c r="D683" s="41"/>
      <c r="E683" s="41"/>
    </row>
    <row r="684" spans="3:5" s="40" customFormat="1">
      <c r="C684" s="41"/>
      <c r="D684" s="41"/>
      <c r="E684" s="41"/>
    </row>
    <row r="685" spans="3:5" s="40" customFormat="1">
      <c r="C685" s="41"/>
      <c r="D685" s="41"/>
      <c r="E685" s="41"/>
    </row>
    <row r="686" spans="3:5" s="40" customFormat="1">
      <c r="C686" s="41"/>
      <c r="D686" s="41"/>
      <c r="E686" s="41"/>
    </row>
    <row r="687" spans="3:5" s="40" customFormat="1">
      <c r="C687" s="41"/>
      <c r="D687" s="41"/>
      <c r="E687" s="41"/>
    </row>
    <row r="688" spans="3:5" s="40" customFormat="1">
      <c r="C688" s="41"/>
      <c r="D688" s="41"/>
      <c r="E688" s="41"/>
    </row>
    <row r="689" spans="3:5" s="40" customFormat="1">
      <c r="C689" s="41"/>
      <c r="D689" s="41"/>
      <c r="E689" s="41"/>
    </row>
    <row r="690" spans="3:5" s="40" customFormat="1">
      <c r="C690" s="41"/>
      <c r="D690" s="41"/>
      <c r="E690" s="41"/>
    </row>
    <row r="691" spans="3:5" s="40" customFormat="1">
      <c r="C691" s="41"/>
      <c r="D691" s="41"/>
      <c r="E691" s="41"/>
    </row>
    <row r="692" spans="3:5" s="40" customFormat="1">
      <c r="C692" s="41"/>
      <c r="D692" s="41"/>
      <c r="E692" s="41"/>
    </row>
    <row r="693" spans="3:5" s="40" customFormat="1">
      <c r="C693" s="41"/>
      <c r="D693" s="41"/>
      <c r="E693" s="41"/>
    </row>
    <row r="694" spans="3:5" s="40" customFormat="1">
      <c r="C694" s="41"/>
      <c r="D694" s="41"/>
      <c r="E694" s="41"/>
    </row>
    <row r="695" spans="3:5" s="40" customFormat="1">
      <c r="C695" s="41"/>
      <c r="D695" s="41"/>
      <c r="E695" s="41"/>
    </row>
    <row r="696" spans="3:5" s="40" customFormat="1">
      <c r="C696" s="41"/>
      <c r="D696" s="41"/>
      <c r="E696" s="41"/>
    </row>
    <row r="697" spans="3:5" s="40" customFormat="1">
      <c r="C697" s="41"/>
      <c r="D697" s="41"/>
      <c r="E697" s="41"/>
    </row>
    <row r="698" spans="3:5" s="40" customFormat="1">
      <c r="C698" s="41"/>
      <c r="D698" s="41"/>
      <c r="E698" s="41"/>
    </row>
    <row r="699" spans="3:5" s="40" customFormat="1">
      <c r="C699" s="41"/>
      <c r="D699" s="41"/>
      <c r="E699" s="41"/>
    </row>
    <row r="700" spans="3:5" s="40" customFormat="1">
      <c r="C700" s="41"/>
      <c r="D700" s="41"/>
      <c r="E700" s="41"/>
    </row>
    <row r="701" spans="3:5" s="40" customFormat="1">
      <c r="C701" s="41"/>
      <c r="D701" s="41"/>
      <c r="E701" s="41"/>
    </row>
    <row r="702" spans="3:5" s="40" customFormat="1">
      <c r="C702" s="41"/>
      <c r="D702" s="41"/>
      <c r="E702" s="41"/>
    </row>
    <row r="703" spans="3:5" s="40" customFormat="1">
      <c r="C703" s="41"/>
      <c r="D703" s="41"/>
      <c r="E703" s="41"/>
    </row>
    <row r="704" spans="3:5" s="40" customFormat="1">
      <c r="C704" s="41"/>
      <c r="D704" s="41"/>
      <c r="E704" s="41"/>
    </row>
    <row r="705" spans="3:5" s="40" customFormat="1">
      <c r="C705" s="41"/>
      <c r="D705" s="41"/>
      <c r="E705" s="41"/>
    </row>
    <row r="706" spans="3:5" s="40" customFormat="1">
      <c r="C706" s="41"/>
      <c r="D706" s="41"/>
      <c r="E706" s="41"/>
    </row>
    <row r="707" spans="3:5" s="40" customFormat="1">
      <c r="C707" s="41"/>
      <c r="D707" s="41"/>
      <c r="E707" s="41"/>
    </row>
    <row r="708" spans="3:5" s="40" customFormat="1">
      <c r="C708" s="41"/>
      <c r="D708" s="41"/>
      <c r="E708" s="41"/>
    </row>
    <row r="709" spans="3:5" s="40" customFormat="1">
      <c r="C709" s="41"/>
      <c r="D709" s="41"/>
      <c r="E709" s="41"/>
    </row>
    <row r="710" spans="3:5" s="40" customFormat="1">
      <c r="C710" s="41"/>
      <c r="D710" s="41"/>
      <c r="E710" s="41"/>
    </row>
    <row r="711" spans="3:5" s="40" customFormat="1">
      <c r="C711" s="41"/>
      <c r="D711" s="41"/>
      <c r="E711" s="41"/>
    </row>
    <row r="712" spans="3:5" s="40" customFormat="1">
      <c r="C712" s="41"/>
      <c r="D712" s="41"/>
      <c r="E712" s="41"/>
    </row>
    <row r="713" spans="3:5" s="40" customFormat="1">
      <c r="C713" s="41"/>
      <c r="D713" s="41"/>
      <c r="E713" s="41"/>
    </row>
    <row r="714" spans="3:5" s="40" customFormat="1">
      <c r="C714" s="41"/>
      <c r="D714" s="41"/>
      <c r="E714" s="41"/>
    </row>
    <row r="715" spans="3:5" s="40" customFormat="1">
      <c r="C715" s="41"/>
      <c r="D715" s="41"/>
      <c r="E715" s="41"/>
    </row>
    <row r="716" spans="3:5" s="40" customFormat="1">
      <c r="C716" s="41"/>
      <c r="D716" s="41"/>
      <c r="E716" s="41"/>
    </row>
    <row r="717" spans="3:5" s="40" customFormat="1">
      <c r="C717" s="41"/>
      <c r="D717" s="41"/>
      <c r="E717" s="41"/>
    </row>
    <row r="718" spans="3:5" s="40" customFormat="1">
      <c r="C718" s="41"/>
      <c r="D718" s="41"/>
      <c r="E718" s="41"/>
    </row>
    <row r="719" spans="3:5" s="40" customFormat="1">
      <c r="C719" s="41"/>
      <c r="D719" s="41"/>
      <c r="E719" s="41"/>
    </row>
    <row r="720" spans="3:5" s="40" customFormat="1">
      <c r="C720" s="41"/>
      <c r="D720" s="41"/>
      <c r="E720" s="41"/>
    </row>
    <row r="721" spans="3:5" s="40" customFormat="1">
      <c r="C721" s="41"/>
      <c r="D721" s="41"/>
      <c r="E721" s="41"/>
    </row>
    <row r="722" spans="3:5" s="40" customFormat="1">
      <c r="C722" s="41"/>
      <c r="D722" s="41"/>
      <c r="E722" s="41"/>
    </row>
    <row r="723" spans="3:5" s="40" customFormat="1">
      <c r="C723" s="41"/>
      <c r="D723" s="41"/>
      <c r="E723" s="41"/>
    </row>
    <row r="724" spans="3:5" s="40" customFormat="1">
      <c r="C724" s="41"/>
      <c r="D724" s="41"/>
      <c r="E724" s="41"/>
    </row>
    <row r="725" spans="3:5" s="40" customFormat="1">
      <c r="C725" s="41"/>
      <c r="D725" s="41"/>
      <c r="E725" s="41"/>
    </row>
    <row r="726" spans="3:5" s="40" customFormat="1">
      <c r="C726" s="41"/>
      <c r="D726" s="41"/>
      <c r="E726" s="41"/>
    </row>
    <row r="727" spans="3:5" s="40" customFormat="1">
      <c r="C727" s="41"/>
      <c r="D727" s="41"/>
      <c r="E727" s="41"/>
    </row>
    <row r="728" spans="3:5" s="40" customFormat="1">
      <c r="C728" s="41"/>
      <c r="D728" s="41"/>
      <c r="E728" s="41"/>
    </row>
    <row r="729" spans="3:5" s="40" customFormat="1">
      <c r="C729" s="41"/>
      <c r="D729" s="41"/>
      <c r="E729" s="41"/>
    </row>
    <row r="730" spans="3:5" s="40" customFormat="1">
      <c r="C730" s="41"/>
      <c r="D730" s="41"/>
      <c r="E730" s="41"/>
    </row>
    <row r="731" spans="3:5" s="40" customFormat="1">
      <c r="C731" s="41"/>
      <c r="D731" s="41"/>
      <c r="E731" s="41"/>
    </row>
    <row r="732" spans="3:5" s="40" customFormat="1">
      <c r="C732" s="41"/>
      <c r="D732" s="41"/>
      <c r="E732" s="41"/>
    </row>
    <row r="733" spans="3:5" s="40" customFormat="1">
      <c r="C733" s="41"/>
      <c r="D733" s="41"/>
      <c r="E733" s="41"/>
    </row>
    <row r="734" spans="3:5" s="40" customFormat="1">
      <c r="C734" s="41"/>
      <c r="D734" s="41"/>
      <c r="E734" s="41"/>
    </row>
    <row r="735" spans="3:5" s="40" customFormat="1">
      <c r="C735" s="41"/>
      <c r="D735" s="41"/>
      <c r="E735" s="41"/>
    </row>
    <row r="736" spans="3:5" s="40" customFormat="1">
      <c r="C736" s="41"/>
      <c r="D736" s="41"/>
      <c r="E736" s="41"/>
    </row>
    <row r="737" spans="3:5" s="40" customFormat="1">
      <c r="C737" s="41"/>
      <c r="D737" s="41"/>
      <c r="E737" s="41"/>
    </row>
    <row r="738" spans="3:5" s="40" customFormat="1">
      <c r="C738" s="41"/>
      <c r="D738" s="41"/>
      <c r="E738" s="41"/>
    </row>
    <row r="739" spans="3:5" s="40" customFormat="1">
      <c r="C739" s="41"/>
      <c r="D739" s="41"/>
      <c r="E739" s="41"/>
    </row>
    <row r="740" spans="3:5" s="40" customFormat="1">
      <c r="C740" s="41"/>
      <c r="D740" s="41"/>
      <c r="E740" s="41"/>
    </row>
    <row r="741" spans="3:5" s="40" customFormat="1">
      <c r="C741" s="41"/>
      <c r="D741" s="41"/>
      <c r="E741" s="41"/>
    </row>
    <row r="742" spans="3:5" s="40" customFormat="1">
      <c r="C742" s="41"/>
      <c r="D742" s="41"/>
      <c r="E742" s="41"/>
    </row>
    <row r="743" spans="3:5" s="40" customFormat="1">
      <c r="C743" s="41"/>
      <c r="D743" s="41"/>
      <c r="E743" s="41"/>
    </row>
    <row r="744" spans="3:5" s="40" customFormat="1">
      <c r="C744" s="41"/>
      <c r="D744" s="41"/>
      <c r="E744" s="41"/>
    </row>
    <row r="745" spans="3:5" s="40" customFormat="1">
      <c r="C745" s="41"/>
      <c r="D745" s="41"/>
      <c r="E745" s="41"/>
    </row>
    <row r="746" spans="3:5" s="40" customFormat="1">
      <c r="C746" s="41"/>
      <c r="D746" s="41"/>
      <c r="E746" s="41"/>
    </row>
    <row r="747" spans="3:5" s="40" customFormat="1">
      <c r="C747" s="41"/>
      <c r="D747" s="41"/>
      <c r="E747" s="41"/>
    </row>
    <row r="748" spans="3:5" s="40" customFormat="1">
      <c r="C748" s="41"/>
      <c r="D748" s="41"/>
      <c r="E748" s="41"/>
    </row>
    <row r="749" spans="3:5" s="40" customFormat="1">
      <c r="C749" s="41"/>
      <c r="D749" s="41"/>
      <c r="E749" s="41"/>
    </row>
    <row r="750" spans="3:5" s="40" customFormat="1">
      <c r="C750" s="41"/>
      <c r="D750" s="41"/>
      <c r="E750" s="41"/>
    </row>
    <row r="751" spans="3:5" s="40" customFormat="1">
      <c r="C751" s="41"/>
      <c r="D751" s="41"/>
      <c r="E751" s="41"/>
    </row>
    <row r="752" spans="3:5" s="40" customFormat="1">
      <c r="C752" s="41"/>
      <c r="D752" s="41"/>
      <c r="E752" s="41"/>
    </row>
    <row r="753" spans="3:5" s="40" customFormat="1">
      <c r="C753" s="41"/>
      <c r="D753" s="41"/>
      <c r="E753" s="41"/>
    </row>
    <row r="754" spans="3:5" s="40" customFormat="1">
      <c r="C754" s="41"/>
      <c r="D754" s="41"/>
      <c r="E754" s="41"/>
    </row>
    <row r="755" spans="3:5" s="40" customFormat="1">
      <c r="C755" s="41"/>
      <c r="D755" s="41"/>
      <c r="E755" s="41"/>
    </row>
    <row r="756" spans="3:5" s="40" customFormat="1">
      <c r="C756" s="41"/>
      <c r="D756" s="41"/>
      <c r="E756" s="41"/>
    </row>
  </sheetData>
  <mergeCells count="35">
    <mergeCell ref="A17:A18"/>
    <mergeCell ref="F17:K17"/>
    <mergeCell ref="B17:B18"/>
    <mergeCell ref="C17:C18"/>
    <mergeCell ref="C118:K118"/>
    <mergeCell ref="C119:K119"/>
    <mergeCell ref="O1:P1"/>
    <mergeCell ref="A123:B123"/>
    <mergeCell ref="G123:H123"/>
    <mergeCell ref="D123:E123"/>
    <mergeCell ref="I123:M123"/>
    <mergeCell ref="N123:O123"/>
    <mergeCell ref="C8:N8"/>
    <mergeCell ref="C9:N9"/>
    <mergeCell ref="O15:P15"/>
    <mergeCell ref="I15:K15"/>
    <mergeCell ref="A13:G13"/>
    <mergeCell ref="K13:M13"/>
    <mergeCell ref="L17:P17"/>
    <mergeCell ref="C6:N6"/>
    <mergeCell ref="C7:N7"/>
    <mergeCell ref="A10:B10"/>
    <mergeCell ref="A126:B126"/>
    <mergeCell ref="D2:H2"/>
    <mergeCell ref="C3:N3"/>
    <mergeCell ref="C4:N4"/>
    <mergeCell ref="A6:B6"/>
    <mergeCell ref="A7:B7"/>
    <mergeCell ref="A8:B8"/>
    <mergeCell ref="A9:B9"/>
    <mergeCell ref="N13:O13"/>
    <mergeCell ref="D17:D18"/>
    <mergeCell ref="C10:N10"/>
    <mergeCell ref="C120:K120"/>
    <mergeCell ref="E17:E18"/>
  </mergeCells>
  <phoneticPr fontId="0" type="noConversion"/>
  <pageMargins left="0.35" right="0.56000000000000005" top="0.52" bottom="0.51" header="0.5" footer="0.52"/>
  <pageSetup paperSize="9" scale="97" orientation="landscape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vaks</vt:lpstr>
      <vt:lpstr>lapu saraksts</vt:lpstr>
      <vt:lpstr>paskaidrojuma</vt:lpstr>
      <vt:lpstr>PBK</vt:lpstr>
      <vt:lpstr>KOPS 1</vt:lpstr>
      <vt:lpstr>LAB 1</vt:lpstr>
      <vt:lpstr>'KOPS 1'!Print_Area</vt:lpstr>
      <vt:lpstr>'LAB 1'!Print_Area</vt:lpstr>
      <vt:lpstr>'lapu saraksts'!Print_Area</vt:lpstr>
      <vt:lpstr>paskaidrojuma!Print_Area</vt:lpstr>
      <vt:lpstr>PBK!Print_Area</vt:lpstr>
      <vt:lpstr>vaks!Print_Area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vudu</dc:creator>
  <cp:lastModifiedBy>Dace Dimanta</cp:lastModifiedBy>
  <cp:lastPrinted>2015-11-13T08:16:20Z</cp:lastPrinted>
  <dcterms:created xsi:type="dcterms:W3CDTF">2011-06-23T11:36:08Z</dcterms:created>
  <dcterms:modified xsi:type="dcterms:W3CDTF">2016-04-27T07:30:00Z</dcterms:modified>
</cp:coreProperties>
</file>